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9F8" lockStructure="1"/>
  <bookViews>
    <workbookView xWindow="-15" yWindow="150" windowWidth="14610" windowHeight="11640" tabRatio="730" activeTab="5"/>
  </bookViews>
  <sheets>
    <sheet name=" JDE" sheetId="39" r:id="rId1"/>
    <sheet name="BVS" sheetId="40" r:id="rId2"/>
    <sheet name="B68" sheetId="28" r:id="rId3"/>
    <sheet name="TRE" sheetId="41" r:id="rId4"/>
    <sheet name="REM" sheetId="42" r:id="rId5"/>
    <sheet name="VMA" sheetId="45" r:id="rId6"/>
    <sheet name="Communs" sheetId="43" r:id="rId7"/>
    <sheet name="RECAP GLOBAL" sheetId="4" r:id="rId8"/>
    <sheet name="Sheet1" sheetId="46" r:id="rId9"/>
  </sheets>
  <definedNames>
    <definedName name="_xlnm._FilterDatabase" localSheetId="0" hidden="1">' JDE'!$A$12:$L$51</definedName>
    <definedName name="_xlnm._FilterDatabase" localSheetId="2" hidden="1">'B68'!$A$12:$M$32</definedName>
    <definedName name="_xlnm._FilterDatabase" localSheetId="1" hidden="1">BVS!$A$12:$J$43</definedName>
    <definedName name="_xlnm._FilterDatabase" localSheetId="6" hidden="1">Communs!#REF!</definedName>
    <definedName name="_xlnm._FilterDatabase" localSheetId="4" hidden="1">REM!$A$12:$M$27</definedName>
    <definedName name="_xlnm._FilterDatabase" localSheetId="3" hidden="1">TRE!$A$12:$M$30</definedName>
    <definedName name="_xlnm.Print_Area" localSheetId="0">' JDE'!$A$1:$M$162</definedName>
    <definedName name="_xlnm.Print_Area" localSheetId="2">'B68'!$A$1:$M$116</definedName>
    <definedName name="_xlnm.Print_Area" localSheetId="1">BVS!$A$1:$L$136</definedName>
    <definedName name="_xlnm.Print_Area" localSheetId="4">REM!$A$1:$L$93</definedName>
    <definedName name="_xlnm.Print_Area" localSheetId="3">TRE!$A$1:$M$109</definedName>
    <definedName name="_xlnm.Print_Area" localSheetId="5">VMA!$A$1:$M$105</definedName>
  </definedNames>
  <calcPr calcId="145621"/>
</workbook>
</file>

<file path=xl/calcChain.xml><?xml version="1.0" encoding="utf-8"?>
<calcChain xmlns="http://schemas.openxmlformats.org/spreadsheetml/2006/main">
  <c r="H55" i="43" l="1"/>
  <c r="F74" i="28"/>
  <c r="I64" i="28"/>
  <c r="F95" i="40"/>
  <c r="I82" i="40"/>
  <c r="G128" i="39"/>
  <c r="F118" i="39"/>
  <c r="G129" i="39"/>
  <c r="G131" i="39"/>
  <c r="F119" i="39"/>
  <c r="I109" i="39"/>
  <c r="I98" i="39"/>
  <c r="I99" i="39"/>
  <c r="I100" i="39"/>
  <c r="I101" i="39"/>
  <c r="I102" i="39"/>
  <c r="I103" i="39"/>
  <c r="I104" i="39"/>
  <c r="I105" i="39"/>
  <c r="I106" i="39"/>
  <c r="I107" i="39"/>
  <c r="I108" i="39"/>
  <c r="I97" i="39"/>
  <c r="E51" i="39" l="1"/>
  <c r="B11" i="4" s="1"/>
  <c r="H63" i="39"/>
  <c r="F142" i="39" s="1"/>
  <c r="G79" i="43" l="1"/>
  <c r="G78" i="43"/>
  <c r="F13" i="43"/>
  <c r="H40" i="43"/>
  <c r="H39" i="43"/>
  <c r="H38" i="43"/>
  <c r="H37" i="43"/>
  <c r="H35" i="43"/>
  <c r="H34" i="43"/>
  <c r="H33" i="43"/>
  <c r="H32" i="43"/>
  <c r="H30" i="43"/>
  <c r="H29" i="43"/>
  <c r="H28" i="43"/>
  <c r="H27" i="43"/>
  <c r="H41" i="43" s="1"/>
  <c r="G50" i="45"/>
  <c r="D16" i="4" s="1"/>
  <c r="E32" i="45"/>
  <c r="F85" i="45" s="1"/>
  <c r="G43" i="42"/>
  <c r="F75" i="42" s="1"/>
  <c r="E27" i="42"/>
  <c r="F74" i="42" s="1"/>
  <c r="G57" i="41"/>
  <c r="D14" i="4" s="1"/>
  <c r="E30" i="41"/>
  <c r="F90" i="41" s="1"/>
  <c r="G56" i="28"/>
  <c r="F97" i="28" s="1"/>
  <c r="E32" i="28"/>
  <c r="F96" i="28" s="1"/>
  <c r="G74" i="40"/>
  <c r="G62" i="39"/>
  <c r="G61" i="39"/>
  <c r="E43" i="40"/>
  <c r="F116" i="40" s="1"/>
  <c r="A51" i="39"/>
  <c r="G89" i="39"/>
  <c r="D11" i="4" s="1"/>
  <c r="G76" i="45"/>
  <c r="G119" i="43"/>
  <c r="G120" i="43" s="1"/>
  <c r="F140" i="43" s="1"/>
  <c r="G23" i="4" s="1"/>
  <c r="F65" i="45"/>
  <c r="F64" i="42"/>
  <c r="F63" i="42"/>
  <c r="B19" i="39"/>
  <c r="H21" i="4"/>
  <c r="E141" i="43"/>
  <c r="G128" i="43"/>
  <c r="G127" i="43"/>
  <c r="G126" i="43"/>
  <c r="G129" i="43" s="1"/>
  <c r="F141" i="43" s="1"/>
  <c r="H23" i="4" s="1"/>
  <c r="I50" i="42"/>
  <c r="H49" i="43"/>
  <c r="F95" i="28"/>
  <c r="G72" i="43"/>
  <c r="G73" i="43"/>
  <c r="G74" i="43"/>
  <c r="G75" i="43"/>
  <c r="G76" i="43"/>
  <c r="G77" i="43"/>
  <c r="H51" i="43"/>
  <c r="H50" i="43"/>
  <c r="H21" i="43"/>
  <c r="H20" i="43"/>
  <c r="H19" i="43"/>
  <c r="H18" i="43"/>
  <c r="H22" i="43" s="1"/>
  <c r="G88" i="28"/>
  <c r="G108" i="40"/>
  <c r="G105" i="40"/>
  <c r="G106" i="40"/>
  <c r="G107" i="40"/>
  <c r="G109" i="40"/>
  <c r="G132" i="39"/>
  <c r="G130" i="39"/>
  <c r="G133" i="39"/>
  <c r="G134" i="39" s="1"/>
  <c r="G86" i="28"/>
  <c r="G42" i="40"/>
  <c r="G53" i="40"/>
  <c r="H54" i="40"/>
  <c r="I83" i="40"/>
  <c r="I84" i="40"/>
  <c r="F96" i="40"/>
  <c r="I65" i="28"/>
  <c r="F76" i="28"/>
  <c r="F75" i="28"/>
  <c r="G84" i="28"/>
  <c r="G85" i="28"/>
  <c r="G87" i="28"/>
  <c r="G89" i="28"/>
  <c r="I65" i="41"/>
  <c r="I68" i="41"/>
  <c r="I69" i="41"/>
  <c r="I51" i="42"/>
  <c r="I52" i="42"/>
  <c r="I53" i="42"/>
  <c r="I54" i="42"/>
  <c r="H111" i="43"/>
  <c r="H110" i="43"/>
  <c r="H109" i="43"/>
  <c r="H107" i="43"/>
  <c r="H106" i="43"/>
  <c r="H105" i="43"/>
  <c r="H103" i="43"/>
  <c r="H102" i="43"/>
  <c r="H101" i="43"/>
  <c r="H100" i="43"/>
  <c r="G87" i="43"/>
  <c r="G88" i="43"/>
  <c r="G89" i="43"/>
  <c r="G90" i="43"/>
  <c r="G91" i="43"/>
  <c r="G92" i="43"/>
  <c r="E64" i="43"/>
  <c r="H64" i="43"/>
  <c r="H65" i="43" s="1"/>
  <c r="F136" i="43" s="1"/>
  <c r="C23" i="4" s="1"/>
  <c r="H63" i="43"/>
  <c r="G75" i="45"/>
  <c r="G77" i="45"/>
  <c r="G74" i="45"/>
  <c r="F66" i="45"/>
  <c r="F67" i="45" s="1"/>
  <c r="F79" i="41"/>
  <c r="F78" i="41"/>
  <c r="I66" i="41"/>
  <c r="I67" i="41"/>
  <c r="A32" i="28"/>
  <c r="B15" i="40"/>
  <c r="B16" i="40"/>
  <c r="B17" i="40"/>
  <c r="B18" i="40"/>
  <c r="B20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9" i="40"/>
  <c r="B42" i="40"/>
  <c r="B14" i="40"/>
  <c r="A19" i="40"/>
  <c r="A32" i="40"/>
  <c r="A38" i="40"/>
  <c r="A40" i="40"/>
  <c r="E139" i="43"/>
  <c r="F21" i="4"/>
  <c r="E140" i="43"/>
  <c r="G21" i="4"/>
  <c r="E138" i="43"/>
  <c r="E21" i="4"/>
  <c r="E137" i="43"/>
  <c r="D21" i="4"/>
  <c r="E136" i="43"/>
  <c r="C21" i="4"/>
  <c r="E135" i="43"/>
  <c r="B21" i="4"/>
  <c r="E134" i="43"/>
  <c r="A21" i="4"/>
  <c r="F57" i="45"/>
  <c r="I57" i="45"/>
  <c r="I58" i="45" s="1"/>
  <c r="A32" i="45"/>
  <c r="B14" i="39"/>
  <c r="B15" i="39"/>
  <c r="B16" i="39"/>
  <c r="B17" i="39"/>
  <c r="B18" i="39"/>
  <c r="B21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5" i="39"/>
  <c r="B49" i="39"/>
  <c r="B50" i="39"/>
  <c r="E82" i="39"/>
  <c r="B14" i="28"/>
  <c r="B15" i="28"/>
  <c r="B18" i="28"/>
  <c r="B19" i="28"/>
  <c r="B20" i="28"/>
  <c r="B21" i="28"/>
  <c r="B22" i="28"/>
  <c r="B23" i="28"/>
  <c r="B24" i="28"/>
  <c r="B25" i="28"/>
  <c r="B26" i="28"/>
  <c r="B27" i="28"/>
  <c r="B28" i="28"/>
  <c r="B30" i="28"/>
  <c r="B14" i="42"/>
  <c r="B15" i="42"/>
  <c r="B17" i="42"/>
  <c r="B18" i="42"/>
  <c r="B19" i="42"/>
  <c r="A20" i="42"/>
  <c r="A27" i="42"/>
  <c r="B20" i="42"/>
  <c r="B21" i="42"/>
  <c r="B22" i="42"/>
  <c r="B23" i="42"/>
  <c r="B25" i="42"/>
  <c r="B14" i="41"/>
  <c r="B16" i="41"/>
  <c r="B18" i="41"/>
  <c r="B19" i="41"/>
  <c r="B20" i="41"/>
  <c r="B21" i="41"/>
  <c r="B22" i="41"/>
  <c r="B23" i="41"/>
  <c r="B24" i="41"/>
  <c r="B25" i="41"/>
  <c r="A26" i="41"/>
  <c r="A30" i="41"/>
  <c r="B26" i="41"/>
  <c r="B28" i="41"/>
  <c r="I66" i="28"/>
  <c r="F98" i="28" s="1"/>
  <c r="F42" i="40"/>
  <c r="F97" i="40"/>
  <c r="A43" i="40"/>
  <c r="C12" i="4"/>
  <c r="F117" i="40"/>
  <c r="F120" i="39"/>
  <c r="F11" i="4" s="1"/>
  <c r="G93" i="43"/>
  <c r="F138" i="43" s="1"/>
  <c r="E23" i="4" s="1"/>
  <c r="H112" i="43" l="1"/>
  <c r="F139" i="43" s="1"/>
  <c r="G80" i="43"/>
  <c r="F137" i="43" s="1"/>
  <c r="D23" i="4" s="1"/>
  <c r="H56" i="43"/>
  <c r="F135" i="43" s="1"/>
  <c r="B23" i="4" s="1"/>
  <c r="F80" i="41"/>
  <c r="F14" i="4" s="1"/>
  <c r="I70" i="41"/>
  <c r="F92" i="41" s="1"/>
  <c r="F12" i="4"/>
  <c r="F120" i="40"/>
  <c r="D12" i="4"/>
  <c r="F118" i="40"/>
  <c r="F134" i="43"/>
  <c r="A23" i="4" s="1"/>
  <c r="G78" i="45"/>
  <c r="F89" i="45" s="1"/>
  <c r="F88" i="45"/>
  <c r="F16" i="4"/>
  <c r="F87" i="45"/>
  <c r="E16" i="4"/>
  <c r="F86" i="45"/>
  <c r="B16" i="4"/>
  <c r="F65" i="42"/>
  <c r="F77" i="42" s="1"/>
  <c r="F15" i="4"/>
  <c r="I55" i="42"/>
  <c r="E15" i="4" s="1"/>
  <c r="D15" i="4"/>
  <c r="B15" i="4"/>
  <c r="F93" i="41"/>
  <c r="F91" i="41"/>
  <c r="B14" i="4"/>
  <c r="G90" i="28"/>
  <c r="F100" i="28" s="1"/>
  <c r="G13" i="4"/>
  <c r="F13" i="4"/>
  <c r="F99" i="28"/>
  <c r="E13" i="4"/>
  <c r="D13" i="4"/>
  <c r="B13" i="4"/>
  <c r="G110" i="40"/>
  <c r="I85" i="40"/>
  <c r="B12" i="4"/>
  <c r="G11" i="4"/>
  <c r="F146" i="39"/>
  <c r="I110" i="39"/>
  <c r="F144" i="39" s="1"/>
  <c r="F145" i="39"/>
  <c r="F143" i="39"/>
  <c r="C11" i="4"/>
  <c r="F141" i="39"/>
  <c r="F23" i="4"/>
  <c r="G16" i="4" l="1"/>
  <c r="H16" i="4" s="1"/>
  <c r="F90" i="45"/>
  <c r="H14" i="4"/>
  <c r="E14" i="4"/>
  <c r="F101" i="28"/>
  <c r="G12" i="4"/>
  <c r="F121" i="40"/>
  <c r="E12" i="4"/>
  <c r="F119" i="40"/>
  <c r="F142" i="43"/>
  <c r="I23" i="4"/>
  <c r="F76" i="42"/>
  <c r="F78" i="42" s="1"/>
  <c r="H15" i="4"/>
  <c r="F94" i="41"/>
  <c r="H13" i="4"/>
  <c r="H12" i="4"/>
  <c r="F122" i="40"/>
  <c r="E11" i="4"/>
  <c r="H11" i="4" s="1"/>
  <c r="F147" i="39"/>
  <c r="H17" i="4" l="1"/>
  <c r="E26" i="4" s="1"/>
</calcChain>
</file>

<file path=xl/sharedStrings.xml><?xml version="1.0" encoding="utf-8"?>
<sst xmlns="http://schemas.openxmlformats.org/spreadsheetml/2006/main" count="1329" uniqueCount="319">
  <si>
    <t>Vinyle / PVC</t>
  </si>
  <si>
    <t>Parquet</t>
  </si>
  <si>
    <t>Marbre</t>
  </si>
  <si>
    <t>Moquette</t>
  </si>
  <si>
    <t>Lino</t>
  </si>
  <si>
    <t>Granit</t>
  </si>
  <si>
    <t>Caotchouc</t>
  </si>
  <si>
    <t>Carrelage</t>
  </si>
  <si>
    <t>Béton</t>
  </si>
  <si>
    <t>Bureau classique ou assimilé</t>
  </si>
  <si>
    <t>Bureau paysager</t>
  </si>
  <si>
    <t>Cabine interprête</t>
  </si>
  <si>
    <t>Local photocopie</t>
  </si>
  <si>
    <t>Réserve</t>
  </si>
  <si>
    <t>Local poubelle</t>
  </si>
  <si>
    <t>Salle de bibliothèque</t>
  </si>
  <si>
    <t>Salle de sport</t>
  </si>
  <si>
    <t>Douches</t>
  </si>
  <si>
    <t>Toilettes</t>
  </si>
  <si>
    <t>Vestiaires secs</t>
  </si>
  <si>
    <t>Cafétéria</t>
  </si>
  <si>
    <t>Salle de séjour - délassement</t>
  </si>
  <si>
    <t>Couloir</t>
  </si>
  <si>
    <t>Ascenseur</t>
  </si>
  <si>
    <t>Archives</t>
  </si>
  <si>
    <t>€/an</t>
  </si>
  <si>
    <t>Bâtiment</t>
  </si>
  <si>
    <t>Description</t>
  </si>
  <si>
    <t>Quantité</t>
  </si>
  <si>
    <t>Total</t>
  </si>
  <si>
    <t>Application rats et souris</t>
  </si>
  <si>
    <t>Prestations/an</t>
  </si>
  <si>
    <t>Remplacements
/an</t>
  </si>
  <si>
    <t>€/m²</t>
  </si>
  <si>
    <t>€/prestation</t>
  </si>
  <si>
    <t>Récapitulatif</t>
  </si>
  <si>
    <t>Bureau Direction</t>
  </si>
  <si>
    <t>Remplacement containers hygiéniques</t>
  </si>
  <si>
    <t>Remplacement containers médicaux</t>
  </si>
  <si>
    <t>€
/remplacement</t>
  </si>
  <si>
    <t>Unité</t>
  </si>
  <si>
    <t>Tarif €/unité</t>
  </si>
  <si>
    <t>Unité/an</t>
  </si>
  <si>
    <t>Bidons</t>
  </si>
  <si>
    <t>Savon liquide pour distributeur (Contenance bidons = 5 litres)</t>
  </si>
  <si>
    <t>Palettes de 40 ballots de 48 rouleaux/AN</t>
  </si>
  <si>
    <t>Palettes de 28 ballots de 3200pcs ZZ/AN</t>
  </si>
  <si>
    <t>JDE</t>
  </si>
  <si>
    <t>BVS</t>
  </si>
  <si>
    <t>B68</t>
  </si>
  <si>
    <t>TRE</t>
  </si>
  <si>
    <t>REM</t>
  </si>
  <si>
    <t>Application cafards et puces</t>
  </si>
  <si>
    <t>Containers tout venant 10 m³</t>
  </si>
  <si>
    <t>Containers tout venant 20 m³</t>
  </si>
  <si>
    <t>Containers papiers/carton 10 m³</t>
  </si>
  <si>
    <t>Containers papiers/carton 20 m³</t>
  </si>
  <si>
    <t>Containers bois seul 10 m³</t>
  </si>
  <si>
    <t>applications contre les puces</t>
  </si>
  <si>
    <t>applications contre les fourmis</t>
  </si>
  <si>
    <t>applications contre les mouches et mouchettes</t>
  </si>
  <si>
    <t>applications contre les charançons</t>
  </si>
  <si>
    <t>applications contre les cloportes</t>
  </si>
  <si>
    <t>applications contre les guêpes</t>
  </si>
  <si>
    <t>salle de conférence</t>
  </si>
  <si>
    <t>Salle à manger VIP</t>
  </si>
  <si>
    <t>Restaurant et self</t>
  </si>
  <si>
    <t>kitchenette</t>
  </si>
  <si>
    <t>Vestiaires humides(avec douches)</t>
  </si>
  <si>
    <t>Entrée principale</t>
  </si>
  <si>
    <t>Granito-epoxy</t>
  </si>
  <si>
    <t>Hall d'étage(avec ascenseur)</t>
  </si>
  <si>
    <t>cage escalier</t>
  </si>
  <si>
    <t>m²</t>
  </si>
  <si>
    <t>Cloisons vitrées cabines interprêtes salles de conférences</t>
  </si>
  <si>
    <t>Passerelle BVS</t>
  </si>
  <si>
    <t>Parking - Nettoyage mensuel</t>
  </si>
  <si>
    <t>Imprimerie-expedition</t>
  </si>
  <si>
    <t>Infirmerie</t>
  </si>
  <si>
    <t xml:space="preserve">Salle de réunion </t>
  </si>
  <si>
    <t>Salle de formation</t>
  </si>
  <si>
    <t>Ensemble Cuisine</t>
  </si>
  <si>
    <t>Atrium</t>
  </si>
  <si>
    <t>Quantité annuelle estimée</t>
  </si>
  <si>
    <t>€/pièce</t>
  </si>
  <si>
    <t>Hr/an</t>
  </si>
  <si>
    <t>Hr/jour</t>
  </si>
  <si>
    <t>Jours prestés par an</t>
  </si>
  <si>
    <t>Catégorie</t>
  </si>
  <si>
    <t>Revêtement</t>
  </si>
  <si>
    <t>BATIMENT JDE</t>
  </si>
  <si>
    <t>BATIMENT B68</t>
  </si>
  <si>
    <t>BATIMENT BvS</t>
  </si>
  <si>
    <t>BATIMENT TRE</t>
  </si>
  <si>
    <t>Récapitulatif  - Communs aux immeubles</t>
  </si>
  <si>
    <t>Achat de matériel</t>
  </si>
  <si>
    <t xml:space="preserve">Nettoyage d’une chaise de bureau ou de réunion en tissu standard </t>
  </si>
  <si>
    <t>Nettoyage d’une chaise de bureau ou de réunion en cuir</t>
  </si>
  <si>
    <t>Nettoyage des plaques des bouches de ventilation</t>
  </si>
  <si>
    <t xml:space="preserve">Nettoyage des plaques des faux plafonds </t>
  </si>
  <si>
    <t>Cristallisation des pierres calcaires (ponçage préliminaire + application poudre cristalisante jusqu’à montée en brillance)</t>
  </si>
  <si>
    <t>Parquet  (y compris ponçage préliminaire)</t>
  </si>
  <si>
    <t xml:space="preserve">               mise en cire / Huile</t>
  </si>
  <si>
    <t xml:space="preserve">                vitrification </t>
  </si>
  <si>
    <t>pcs</t>
  </si>
  <si>
    <t>Location tapis antipoussière de 150 x 180 cm (remplacement 1 x / mois)</t>
  </si>
  <si>
    <t>BATIMENT REM</t>
  </si>
  <si>
    <t>surface libre (couloirs)</t>
  </si>
  <si>
    <t>Surface non libre (bureaux-salle de réunion etc.)</t>
  </si>
  <si>
    <t>Grand total annuel (A + B) (en €, avec 2 décimales, HTVA)</t>
  </si>
  <si>
    <t>Total/an</t>
  </si>
  <si>
    <t>Total récapitulatif - Communs aux immeubles</t>
  </si>
  <si>
    <t>Permanence nettoyage (2 personnes de 8 à 20 h)</t>
  </si>
  <si>
    <t>Parking</t>
  </si>
  <si>
    <t>Quai de déchargement</t>
  </si>
  <si>
    <t>Patio-trottoir</t>
  </si>
  <si>
    <t>Intérieur / intérieur</t>
  </si>
  <si>
    <t>Intérieur / extérieur</t>
  </si>
  <si>
    <t>Containers déchets non-triés 1.100 l</t>
  </si>
  <si>
    <t>Containers papier-carton 1.100 l</t>
  </si>
  <si>
    <t>€/container</t>
  </si>
  <si>
    <t>Quantité/jour</t>
  </si>
  <si>
    <t>Nombre de jours d'évacuation par an</t>
  </si>
  <si>
    <t>m² totaux pour les 2 faces</t>
  </si>
  <si>
    <t>Patio intérieur</t>
  </si>
  <si>
    <t>Interieur / intérieur et intérieur / extérieur</t>
  </si>
  <si>
    <r>
      <t xml:space="preserve">Régie  nettoyage catégorie agent de propreté </t>
    </r>
    <r>
      <rPr>
        <b/>
        <u/>
        <sz val="10"/>
        <rFont val="Arial"/>
        <family val="2"/>
      </rPr>
      <t>niveau 1 A</t>
    </r>
    <r>
      <rPr>
        <sz val="10"/>
        <rFont val="Arial"/>
        <family val="2"/>
      </rPr>
      <t xml:space="preserve"> matériel et produits </t>
    </r>
    <r>
      <rPr>
        <b/>
        <sz val="10"/>
        <rFont val="Arial"/>
        <family val="2"/>
      </rPr>
      <t>compris</t>
    </r>
  </si>
  <si>
    <r>
      <t xml:space="preserve">Régie nettoyage catégorie agent de propreté </t>
    </r>
    <r>
      <rPr>
        <b/>
        <u/>
        <sz val="10"/>
        <rFont val="Arial"/>
        <family val="2"/>
      </rPr>
      <t>niveau 4D</t>
    </r>
    <r>
      <rPr>
        <sz val="10"/>
        <rFont val="Arial"/>
        <family val="2"/>
      </rPr>
      <t xml:space="preserve"> matériel et produits </t>
    </r>
    <r>
      <rPr>
        <b/>
        <sz val="10"/>
        <rFont val="Arial"/>
        <family val="2"/>
      </rPr>
      <t>compris</t>
    </r>
  </si>
  <si>
    <t>Papier toilette (2 épaisseurs/200pcs/rouleau)</t>
  </si>
  <si>
    <t>Essuies Mains en papier (modèle Zig Zag 23x25cm - 2 plis)</t>
  </si>
  <si>
    <t>Fee (en %) (maximum 15%)</t>
  </si>
  <si>
    <t>Remarques :</t>
  </si>
  <si>
    <t>RECAPITULATIF GLOBAL (PRIX DE BASE CONTRAT CADRE)</t>
  </si>
  <si>
    <t>VMA</t>
  </si>
  <si>
    <t>Bureau classique ou asimilé</t>
  </si>
  <si>
    <t>moquette</t>
  </si>
  <si>
    <t>parquet/lino</t>
  </si>
  <si>
    <t>salle de réunion</t>
  </si>
  <si>
    <t>parquet/vynil</t>
  </si>
  <si>
    <t>linoléum</t>
  </si>
  <si>
    <t>sanitaires</t>
  </si>
  <si>
    <t>carrelage</t>
  </si>
  <si>
    <t>couloir</t>
  </si>
  <si>
    <t>parquet</t>
  </si>
  <si>
    <t>hall étage</t>
  </si>
  <si>
    <t>escalier</t>
  </si>
  <si>
    <t>ascenseurs</t>
  </si>
  <si>
    <t>lino</t>
  </si>
  <si>
    <t>archives</t>
  </si>
  <si>
    <t>linoléum/parquet</t>
  </si>
  <si>
    <t>Containers PMC 1100 l</t>
  </si>
  <si>
    <t xml:space="preserve">Containers déchets non-triés 1.100 l </t>
  </si>
  <si>
    <t xml:space="preserve">Containers verre 1.100 l </t>
  </si>
  <si>
    <t xml:space="preserve">Containers papier-carton 1.100 l </t>
  </si>
  <si>
    <t xml:space="preserve">Containers PMC 1.100 l </t>
  </si>
  <si>
    <t>NA</t>
  </si>
  <si>
    <t>Poste 3.1.1.    Nettoyage de base des locaux</t>
  </si>
  <si>
    <t>Poste 3.1.1.  Nettoyage de base</t>
  </si>
  <si>
    <t>Poste 3.1.2.  Permanence nettoyage</t>
  </si>
  <si>
    <t>Poste 3.1.2. Permanences</t>
  </si>
  <si>
    <t>Poste 3.1.3. Nettoyage basse fréquence</t>
  </si>
  <si>
    <t>Poste 3.1.3.  Nettoyage basse fréquence</t>
  </si>
  <si>
    <t>Poste 3.1.4. Nettoyage des vitres</t>
  </si>
  <si>
    <t>Poste 3.1.4. Vitres</t>
  </si>
  <si>
    <t>Poste 3.1.5. Lutte antiparasitaire</t>
  </si>
  <si>
    <t>Poste 3.1.6. Récupération et traitement des déchets</t>
  </si>
  <si>
    <t>Poste 3.1.6. Déchets</t>
  </si>
  <si>
    <t>Poste 3.1.1. Nettoyage de base</t>
  </si>
  <si>
    <t>Poste 3.2.2. Fournitures sanitaires</t>
  </si>
  <si>
    <t>Poste 3.2.3. Containers hygiéniques et médicaux</t>
  </si>
  <si>
    <t>Poste 3.2.4. Enlèvement de déchets supplémentaires</t>
  </si>
  <si>
    <t>Cachet, date, signature du soumissionnaire</t>
  </si>
  <si>
    <t>Attention:</t>
  </si>
  <si>
    <t>Toutes les cellules en gris doivent être remplies sous peine d'exclusion.</t>
  </si>
  <si>
    <t>Touts les prix doivent être exprimés en euros ( €) avec 2 décimales et HTVA.</t>
  </si>
  <si>
    <t>(1)</t>
  </si>
  <si>
    <t>(2)</t>
  </si>
  <si>
    <t>(3)</t>
  </si>
  <si>
    <t>(4)</t>
  </si>
  <si>
    <t>(5)</t>
  </si>
  <si>
    <t>(6)</t>
  </si>
  <si>
    <t>Poste 3.1.1.1.</t>
  </si>
  <si>
    <t>(3) = (2) * 246</t>
  </si>
  <si>
    <t>(6) = (3) * (4) * (5)</t>
  </si>
  <si>
    <t>(4) = (2) * (3)</t>
  </si>
  <si>
    <t>(5) = (2) * (3) * (4)</t>
  </si>
  <si>
    <t>Poste 3.1.1.1</t>
  </si>
  <si>
    <t>(7)</t>
  </si>
  <si>
    <t>(5) = (3) *(4)</t>
  </si>
  <si>
    <t>(5) = (3) * (4)</t>
  </si>
  <si>
    <t xml:space="preserve">Containers verre 240 l </t>
  </si>
  <si>
    <t xml:space="preserve">Containers PMC 240 l </t>
  </si>
  <si>
    <t>Location et entretien de désinsectiseurs de type Cobra pour les cuisines (prix par appareil par mois)</t>
  </si>
  <si>
    <t xml:space="preserve">Containers verre 120 l </t>
  </si>
  <si>
    <t>*Permanence nettoyage (1 personne de 8 à 18 h)</t>
  </si>
  <si>
    <t>Type de surface</t>
  </si>
  <si>
    <t>(4) = (2) + (2) * (3)</t>
  </si>
  <si>
    <t>Prestations communes à tous les bâtiments</t>
  </si>
  <si>
    <t>Permanence vestiaire (1 personne de 8 à 20 h)</t>
  </si>
  <si>
    <t>Systèmes archivage</t>
  </si>
  <si>
    <t>Téléphones</t>
  </si>
  <si>
    <t>Ordinateurs</t>
  </si>
  <si>
    <t>Locaux poubelles - Quai de déchargement</t>
  </si>
  <si>
    <t>Tapis antipoussière</t>
  </si>
  <si>
    <t>Vestiaires</t>
  </si>
  <si>
    <t>Frigos kitchenettes</t>
  </si>
  <si>
    <t>Avaloirs</t>
  </si>
  <si>
    <t>Locaux poubelles</t>
  </si>
  <si>
    <t>Description nettoyage basse fréquence</t>
  </si>
  <si>
    <t>Cloisons vitrées intérieures circulation</t>
  </si>
  <si>
    <t>Entrée principale arrière du bâtiment + sas vitrés</t>
  </si>
  <si>
    <t>Ensemble des vitres int/ext donnant sur le parking intérieur</t>
  </si>
  <si>
    <t>Ensemble des vitres du restaurant</t>
  </si>
  <si>
    <t xml:space="preserve">Ensemble verrière en toiture atrium +6 </t>
  </si>
  <si>
    <t>Cloisons vitrées intérieures et hall d'entrée</t>
  </si>
  <si>
    <t>Parking - Surfaces hauteur</t>
  </si>
  <si>
    <t>Cloisons intérieures circulation</t>
  </si>
  <si>
    <t>Rotonde du rez et entrée</t>
  </si>
  <si>
    <t>Cloisons vitrées cabine interprete salle de conférence</t>
  </si>
  <si>
    <t>Double peau extérieur/intérieur, y compris poutrelle et boiserie</t>
  </si>
  <si>
    <t>Vitres et châssis</t>
  </si>
  <si>
    <t>Poste 3.1.2. Permanence journalière</t>
  </si>
  <si>
    <t>Cloions vitrées intérieures / circulation</t>
  </si>
  <si>
    <t>Double peau intérieur/extérieur, y compris poutrelles</t>
  </si>
  <si>
    <t>Poste 3.2.5. Prestations ponctuelles lutte antiparasitaire</t>
  </si>
  <si>
    <t>Poste 3.2.6. Travaux spécifiques</t>
  </si>
  <si>
    <t>Prestations communes à tous les immeubles</t>
  </si>
  <si>
    <t>Ensemble des vitres et plaques inox de l'entrée principale coté Belliard</t>
  </si>
  <si>
    <t>Ensemble des vitres int et ext côté Shuman</t>
  </si>
  <si>
    <t>Ensemble des vitres côté Parlement</t>
  </si>
  <si>
    <t>Ensemble des vitres côté rue Remorqueur</t>
  </si>
  <si>
    <t>Poste 3.1.2. Permanences journalières</t>
  </si>
  <si>
    <t>Permanence inclue dans la permanence du bâtiment BvS</t>
  </si>
  <si>
    <t>BATIMENT VMA (ETAGES du + 3 au +9)</t>
  </si>
  <si>
    <t>Poste 3.2.1. Permanences et heures en régie additionelles</t>
  </si>
  <si>
    <t>Heures de SPOC supplémentaires</t>
  </si>
  <si>
    <t xml:space="preserve">Décapage et mise en protection de 4 couches de bouche-pores et/ou polymères métallisés (sol PVC/ lino/caoutchouc) </t>
  </si>
  <si>
    <t>Moyens de levage/d'accès et/ou nacelles automotrices électriques (hauteur &gt; 4m)</t>
  </si>
  <si>
    <t>Poste 3.2.7 Location de moyens de levage/d'accès et/ou de nacelles automotrices</t>
  </si>
  <si>
    <t>Poste 3.1.3. Basse fréquence</t>
  </si>
  <si>
    <t>Self-service restaurant - Cafétéria et locaux de service</t>
  </si>
  <si>
    <t>Salles de conférence - écrans</t>
  </si>
  <si>
    <t>Salles de conférence - casques</t>
  </si>
  <si>
    <t>Portes locaux techniques - Sorties de secours</t>
  </si>
  <si>
    <t>Restaurant/Self-service - Intérieur des gaines des hottes</t>
  </si>
  <si>
    <t>Imprimantes, photocopieuses et fax</t>
  </si>
  <si>
    <t xml:space="preserve"> Unité (pc, ensemble, mc, m²,…)</t>
  </si>
  <si>
    <t>Cafétéria et locaux de service</t>
  </si>
  <si>
    <t>Cuisine, cafétéria et locaux de service</t>
  </si>
  <si>
    <t>Salle de conférence - casques</t>
  </si>
  <si>
    <t>Parking - Portes de garage, barrières et rigoles</t>
  </si>
  <si>
    <t>*</t>
  </si>
  <si>
    <t>Travail la nuit en semaine (de 20h à 6h)</t>
  </si>
  <si>
    <t>Prix au kg pour la destruction de documents confidentiels avec certificat (destruction sur place)</t>
  </si>
  <si>
    <t>intérieur / extérieur</t>
  </si>
  <si>
    <t>Containers verre 240 l</t>
  </si>
  <si>
    <t>N/A</t>
  </si>
  <si>
    <t>Poste 3.1.6. Récupération et traitement des déchets*</t>
  </si>
  <si>
    <t>Total (A)</t>
  </si>
  <si>
    <t>Total/an (A)</t>
  </si>
  <si>
    <t>Total €/an (B)</t>
  </si>
  <si>
    <t>Poste 3.2.8. Collecte, destruction et transport de documents confidentiels</t>
  </si>
  <si>
    <t>€/kg</t>
  </si>
  <si>
    <t>Prix au kg  pour l'evacuation de supports informatiques</t>
  </si>
  <si>
    <t>Ensemble des vitres coté Belliard (double peau ext/int + verrière horizontale en partie haute + vitres des bureaux donnant sur la double peau ext/int )</t>
  </si>
  <si>
    <t>Portes tambour (5 pc) + nouveaux ensembles vitrés accès visiteurs/boxes sécurité/PNG/Portes d'évacuation</t>
  </si>
  <si>
    <t>Trottoirs, cours et terrasses (ensemble)</t>
  </si>
  <si>
    <t>Poutres salle de conférence (ensemble)</t>
  </si>
  <si>
    <t>APPEL D'OFFRES N° CDR/DL/2/2018</t>
  </si>
  <si>
    <t>SERVICES DE NETTOYAGE ET PRESTATIONS Y AFFERENTES</t>
  </si>
  <si>
    <t>APPEL D'OFFRES N°CDR/DL/2/2018</t>
  </si>
  <si>
    <t>Toutes les cellules en gris doivent être remplies sous peine d'exclusion</t>
  </si>
  <si>
    <t>(&amp;)</t>
  </si>
  <si>
    <t>(é)</t>
  </si>
  <si>
    <t>(")</t>
  </si>
  <si>
    <t>(')</t>
  </si>
  <si>
    <t>* y inclues permanences bâtiments REM - B68 - TRE- VMA</t>
  </si>
  <si>
    <t>Collecte, tri, transport et traitement des déchets inclus dans ceux de l'immeuble B68</t>
  </si>
  <si>
    <t>Poste 3.1.2.  Permanences nettoyage et vestiaire</t>
  </si>
  <si>
    <t>Poste 3.1.2.  Permanence nettoyage*</t>
  </si>
  <si>
    <t>**</t>
  </si>
  <si>
    <t>Description**</t>
  </si>
  <si>
    <t>Y compris collecte, tri, transport et traitement des déchets de l'immeuble TRE</t>
  </si>
  <si>
    <t>Poste 3.1.6. Récupération et traitement des déchets**</t>
  </si>
  <si>
    <t>Collecte, tri, transport et traitement des déchets inclus dans ceux de l'immeuble BvS</t>
  </si>
  <si>
    <t>Tous les prix doivent être exprimés en euros (€) avec 2 décimales et HTVA.</t>
  </si>
  <si>
    <t>Tous les prix doivent être exprimés en euros (€) avec 2 décimales et HTVA</t>
  </si>
  <si>
    <t>Tous les postes "Total/an" sont forfaitaires</t>
  </si>
  <si>
    <t xml:space="preserve">APPEL D'OFFRES N° CDR/DL/2/2018 </t>
  </si>
  <si>
    <t>Heures annuelles estimées</t>
  </si>
  <si>
    <t>Tarif horaire €/h</t>
  </si>
  <si>
    <t>Travail le samedi en journée (de 6h à 20h)</t>
  </si>
  <si>
    <t>Travail le samedi de nuit (de 20h à 6h)</t>
  </si>
  <si>
    <t>Travail le dimanche en journée (de 6h à 20h)</t>
  </si>
  <si>
    <t>Permanences "Vestiaire" supplémentaires</t>
  </si>
  <si>
    <t>Technicien de surface niveau 1 A matériel et produits compris</t>
  </si>
  <si>
    <t>Heures en régie additionelles - Hors plage horaire normale</t>
  </si>
  <si>
    <t>Heures en régie additionelles - Plage horaire normale (semaine de 6h à 20h)</t>
  </si>
  <si>
    <t>Permanence SPOC</t>
  </si>
  <si>
    <t>€/an*</t>
  </si>
  <si>
    <t>Le prix "Total/an" pour le SPOC est forfaitaire</t>
  </si>
  <si>
    <t>SPOC</t>
  </si>
  <si>
    <t xml:space="preserve">Poids annuel estimé en kg </t>
  </si>
  <si>
    <t>Montant annuel estimé</t>
  </si>
  <si>
    <t>Nombre annuel estimé de m²</t>
  </si>
  <si>
    <t>Prestations détaillées par bâtiment</t>
  </si>
  <si>
    <t>Pour les "Prestations détaillées par bâtiment", tous les postes "Total/an" ou "€/an" sont forfaitaires</t>
  </si>
  <si>
    <t>Heures SPOC supplémentaires</t>
  </si>
  <si>
    <t>Materiaux electriques (kg)</t>
  </si>
  <si>
    <t>Les quantités mentionnées sont données à titre indicatif</t>
  </si>
  <si>
    <t>Prix au kg pour l'évacuation des piles et petites batteries</t>
  </si>
  <si>
    <t>Prix au kg pour l'évacuation des gobelets jetables</t>
  </si>
  <si>
    <t>Réduction (min.10%) en % pour 4/5</t>
  </si>
  <si>
    <t>Réduction (min. 20%) en % pour 3/5</t>
  </si>
  <si>
    <t>Prix au kg  pour l'evacuation de supports magnetiques (cassettes, bandes, CD-Rom, disques durs, clés USB,...)</t>
  </si>
  <si>
    <t>Le poste 3.1.1.1 ne sera pas pris en compte pour l'évaluation financière de l'offre. La diminution du coût sera de minimum 10% pour les prestations réduites à 4/5ème et de minimum 20% pour celles réduites à 3/5ème</t>
  </si>
  <si>
    <t>Containers dechets organiques 140 l (prix de location et vidange par container par semaine)</t>
  </si>
  <si>
    <t>ANNEXE VIII-B: BORDEREAU DE SOUMISSION FINANCIER</t>
  </si>
  <si>
    <r>
      <t xml:space="preserve">Le soumissionnaire s'engage en soumettant son offre et dans le cas où il devient attributaire du marché:
-) à exécuter le contrat en totale conformité avec les documents de marché, sans aucune exception ni dérogation;
-) à exécuter le contrat en totale conformité avec l'offre qu'il a soumise , sans aucune exception ni dérogation.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rFont val="Times New Roman"/>
        <family val="1"/>
      </rPr>
      <t>Cachet, date, signature du soumissionnaire: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</si>
</sst>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€&quot;;[Red]\-#,##0.00\ &quot;€&quot;"/>
    <numFmt numFmtId="164" formatCode="#,##0.0"/>
    <numFmt numFmtId="165" formatCode="0.0%"/>
    <numFmt numFmtId="166" formatCode="#,##0\ &quot;€&quot;"/>
    <numFmt numFmtId="167" formatCode="0.0000"/>
    <numFmt numFmtId="168" formatCode="#,##0.00\ &quot;€&quot;"/>
    <numFmt numFmtId="169" formatCode="0;\-0;;@"/>
    <numFmt numFmtId="170" formatCode="#,##0.00_ ;\-#,##0.00\ 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i/>
      <sz val="12"/>
      <color indexed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48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4">
    <xf numFmtId="0" fontId="0" fillId="0" borderId="0" xfId="0"/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0" applyNumberFormat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9" fontId="3" fillId="0" borderId="0" xfId="0" applyNumberFormat="1" applyFont="1" applyFill="1" applyBorder="1" applyAlignment="1" applyProtection="1">
      <alignment horizontal="right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0" fillId="0" borderId="0" xfId="0" applyBorder="1" applyProtection="1">
      <protection hidden="1"/>
    </xf>
    <xf numFmtId="49" fontId="3" fillId="0" borderId="3" xfId="0" applyNumberFormat="1" applyFont="1" applyFill="1" applyBorder="1" applyAlignment="1" applyProtection="1">
      <alignment horizontal="right" vertical="center"/>
      <protection hidden="1"/>
    </xf>
    <xf numFmtId="49" fontId="3" fillId="0" borderId="4" xfId="0" applyNumberFormat="1" applyFont="1" applyFill="1" applyBorder="1" applyAlignment="1" applyProtection="1">
      <alignment horizontal="right" vertical="center"/>
      <protection hidden="1"/>
    </xf>
    <xf numFmtId="164" fontId="0" fillId="0" borderId="1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4" fontId="0" fillId="0" borderId="7" xfId="0" applyNumberForma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Border="1" applyProtection="1">
      <protection hidden="1"/>
    </xf>
    <xf numFmtId="0" fontId="0" fillId="0" borderId="9" xfId="0" applyBorder="1" applyProtection="1"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2" fontId="2" fillId="0" borderId="0" xfId="0" applyNumberFormat="1" applyFont="1" applyBorder="1" applyAlignment="1" applyProtection="1">
      <alignment horizontal="right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right"/>
      <protection hidden="1"/>
    </xf>
    <xf numFmtId="0" fontId="2" fillId="0" borderId="11" xfId="0" applyFont="1" applyBorder="1" applyAlignment="1" applyProtection="1">
      <alignment horizontal="right"/>
      <protection hidden="1"/>
    </xf>
    <xf numFmtId="3" fontId="0" fillId="0" borderId="1" xfId="0" applyNumberFormat="1" applyFill="1" applyBorder="1" applyAlignment="1" applyProtection="1">
      <alignment horizontal="center"/>
      <protection hidden="1"/>
    </xf>
    <xf numFmtId="3" fontId="0" fillId="0" borderId="9" xfId="0" applyNumberFormat="1" applyFill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 vertical="center" wrapText="1"/>
      <protection hidden="1"/>
    </xf>
    <xf numFmtId="9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Border="1" applyAlignment="1" applyProtection="1">
      <alignment horizontal="right" vertical="center" wrapText="1"/>
      <protection hidden="1"/>
    </xf>
    <xf numFmtId="165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0" fillId="0" borderId="0" xfId="0" applyFont="1" applyProtection="1"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3" fontId="0" fillId="0" borderId="5" xfId="0" applyNumberForma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168" fontId="0" fillId="0" borderId="0" xfId="0" applyNumberFormat="1" applyProtection="1"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4" fontId="0" fillId="0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Fill="1" applyProtection="1">
      <protection hidden="1"/>
    </xf>
    <xf numFmtId="0" fontId="2" fillId="0" borderId="13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15" fillId="0" borderId="0" xfId="0" applyFont="1" applyFill="1" applyProtection="1">
      <protection hidden="1"/>
    </xf>
    <xf numFmtId="0" fontId="14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4" fontId="15" fillId="0" borderId="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Border="1" applyAlignment="1" applyProtection="1">
      <alignment horizontal="right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4" fontId="14" fillId="0" borderId="0" xfId="0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0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8" fillId="0" borderId="0" xfId="0" applyFont="1" applyBorder="1" applyProtection="1">
      <protection hidden="1"/>
    </xf>
    <xf numFmtId="0" fontId="0" fillId="0" borderId="15" xfId="0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16" xfId="0" quotePrefix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12" fillId="0" borderId="7" xfId="0" quotePrefix="1" applyFont="1" applyBorder="1" applyAlignment="1" applyProtection="1">
      <alignment horizontal="center"/>
      <protection hidden="1"/>
    </xf>
    <xf numFmtId="164" fontId="12" fillId="0" borderId="7" xfId="0" quotePrefix="1" applyNumberFormat="1" applyFont="1" applyBorder="1" applyAlignment="1" applyProtection="1">
      <alignment horizontal="center"/>
      <protection hidden="1"/>
    </xf>
    <xf numFmtId="0" fontId="12" fillId="0" borderId="8" xfId="0" quotePrefix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12" fillId="0" borderId="7" xfId="0" quotePrefix="1" applyFont="1" applyBorder="1" applyAlignment="1" applyProtection="1">
      <alignment horizontal="center" vertical="center"/>
      <protection hidden="1"/>
    </xf>
    <xf numFmtId="0" fontId="12" fillId="0" borderId="7" xfId="0" quotePrefix="1" applyFont="1" applyBorder="1" applyAlignment="1" applyProtection="1">
      <alignment horizontal="center" vertical="center" wrapText="1"/>
      <protection hidden="1"/>
    </xf>
    <xf numFmtId="0" fontId="12" fillId="0" borderId="8" xfId="0" quotePrefix="1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12" fillId="0" borderId="8" xfId="0" quotePrefix="1" applyFont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left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1" fillId="0" borderId="20" xfId="0" applyNumberFormat="1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2" fontId="2" fillId="0" borderId="7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7" fillId="0" borderId="7" xfId="0" quotePrefix="1" applyFont="1" applyBorder="1" applyAlignment="1" applyProtection="1">
      <alignment horizontal="center" vertical="center"/>
      <protection hidden="1"/>
    </xf>
    <xf numFmtId="2" fontId="17" fillId="0" borderId="7" xfId="0" quotePrefix="1" applyNumberFormat="1" applyFont="1" applyBorder="1" applyAlignment="1" applyProtection="1">
      <alignment horizontal="center" vertical="center" wrapText="1"/>
      <protection hidden="1"/>
    </xf>
    <xf numFmtId="0" fontId="17" fillId="0" borderId="8" xfId="0" quotePrefix="1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4" fontId="0" fillId="0" borderId="0" xfId="0" applyNumberFormat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7" fillId="0" borderId="7" xfId="0" quotePrefix="1" applyFont="1" applyBorder="1" applyAlignment="1" applyProtection="1">
      <alignment horizontal="center" vertical="center" wrapText="1"/>
      <protection hidden="1"/>
    </xf>
    <xf numFmtId="0" fontId="17" fillId="0" borderId="8" xfId="0" quotePrefix="1" applyFont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17" fillId="0" borderId="7" xfId="0" quotePrefix="1" applyFont="1" applyFill="1" applyBorder="1" applyAlignment="1" applyProtection="1">
      <alignment horizontal="center"/>
      <protection hidden="1"/>
    </xf>
    <xf numFmtId="2" fontId="17" fillId="0" borderId="7" xfId="0" quotePrefix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0" quotePrefix="1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23" xfId="0" applyBorder="1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0" fillId="0" borderId="4" xfId="0" applyBorder="1" applyProtection="1"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1" fillId="0" borderId="4" xfId="0" applyFont="1" applyFill="1" applyBorder="1" applyAlignment="1" applyProtection="1">
      <alignment vertical="center" wrapText="1"/>
      <protection hidden="1"/>
    </xf>
    <xf numFmtId="0" fontId="3" fillId="0" borderId="23" xfId="0" applyFont="1" applyBorder="1" applyAlignment="1" applyProtection="1">
      <alignment wrapText="1"/>
      <protection hidden="1"/>
    </xf>
    <xf numFmtId="0" fontId="3" fillId="0" borderId="26" xfId="0" quotePrefix="1" applyFont="1" applyBorder="1" applyAlignment="1" applyProtection="1">
      <alignment horizontal="center" vertical="center" wrapText="1"/>
      <protection hidden="1"/>
    </xf>
    <xf numFmtId="3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3" fontId="3" fillId="0" borderId="9" xfId="0" applyNumberFormat="1" applyFont="1" applyFill="1" applyBorder="1" applyAlignment="1" applyProtection="1">
      <alignment horizontal="center"/>
      <protection hidden="1"/>
    </xf>
    <xf numFmtId="0" fontId="3" fillId="0" borderId="27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hidden="1"/>
    </xf>
    <xf numFmtId="4" fontId="0" fillId="0" borderId="14" xfId="0" applyNumberFormat="1" applyFill="1" applyBorder="1" applyAlignment="1" applyProtection="1">
      <alignment horizontal="right"/>
      <protection hidden="1"/>
    </xf>
    <xf numFmtId="4" fontId="2" fillId="0" borderId="14" xfId="0" applyNumberFormat="1" applyFont="1" applyFill="1" applyBorder="1" applyAlignment="1" applyProtection="1">
      <alignment horizontal="right"/>
      <protection hidden="1"/>
    </xf>
    <xf numFmtId="3" fontId="3" fillId="0" borderId="2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14" xfId="0" applyFill="1" applyBorder="1" applyAlignment="1" applyProtection="1">
      <alignment horizontal="center"/>
      <protection hidden="1"/>
    </xf>
    <xf numFmtId="3" fontId="3" fillId="0" borderId="28" xfId="0" applyNumberFormat="1" applyFont="1" applyFill="1" applyBorder="1" applyAlignment="1" applyProtection="1">
      <alignment horizontal="center"/>
      <protection hidden="1"/>
    </xf>
    <xf numFmtId="0" fontId="3" fillId="0" borderId="26" xfId="0" quotePrefix="1" applyFont="1" applyFill="1" applyBorder="1" applyAlignment="1" applyProtection="1">
      <alignment horizontal="center" vertical="center"/>
      <protection hidden="1"/>
    </xf>
    <xf numFmtId="169" fontId="0" fillId="0" borderId="14" xfId="0" applyNumberFormat="1" applyFill="1" applyBorder="1" applyAlignment="1" applyProtection="1">
      <alignment horizontal="right"/>
      <protection hidden="1"/>
    </xf>
    <xf numFmtId="169" fontId="2" fillId="0" borderId="1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right"/>
      <protection hidden="1"/>
    </xf>
    <xf numFmtId="2" fontId="2" fillId="0" borderId="21" xfId="0" applyNumberFormat="1" applyFont="1" applyFill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Protection="1"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4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4" fontId="0" fillId="0" borderId="0" xfId="0" applyNumberFormat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0" fillId="0" borderId="26" xfId="0" applyFill="1" applyBorder="1" applyAlignment="1" applyProtection="1">
      <alignment horizontal="center"/>
    </xf>
    <xf numFmtId="0" fontId="0" fillId="0" borderId="26" xfId="0" applyBorder="1" applyProtection="1"/>
    <xf numFmtId="0" fontId="0" fillId="0" borderId="1" xfId="0" applyBorder="1" applyProtection="1"/>
    <xf numFmtId="0" fontId="1" fillId="0" borderId="1" xfId="0" applyFont="1" applyFill="1" applyBorder="1" applyAlignment="1" applyProtection="1">
      <alignment horizontal="center"/>
    </xf>
    <xf numFmtId="0" fontId="0" fillId="0" borderId="9" xfId="0" applyBorder="1" applyProtection="1"/>
    <xf numFmtId="0" fontId="0" fillId="0" borderId="0" xfId="0" applyProtection="1"/>
    <xf numFmtId="0" fontId="3" fillId="0" borderId="9" xfId="0" applyFont="1" applyFill="1" applyBorder="1" applyAlignment="1" applyProtection="1">
      <alignment horizontal="center"/>
    </xf>
    <xf numFmtId="0" fontId="3" fillId="0" borderId="1" xfId="0" applyFont="1" applyBorder="1" applyProtection="1">
      <protection hidden="1"/>
    </xf>
    <xf numFmtId="4" fontId="0" fillId="0" borderId="0" xfId="0" applyNumberFormat="1" applyProtection="1">
      <protection hidden="1"/>
    </xf>
    <xf numFmtId="4" fontId="0" fillId="0" borderId="0" xfId="0" applyNumberFormat="1" applyAlignment="1" applyProtection="1">
      <alignment horizontal="center"/>
      <protection hidden="1"/>
    </xf>
    <xf numFmtId="1" fontId="3" fillId="0" borderId="31" xfId="0" applyNumberFormat="1" applyFont="1" applyFill="1" applyBorder="1" applyAlignment="1" applyProtection="1">
      <alignment horizontal="center" vertical="center"/>
      <protection hidden="1"/>
    </xf>
    <xf numFmtId="4" fontId="0" fillId="0" borderId="30" xfId="0" applyNumberFormat="1" applyFill="1" applyBorder="1" applyAlignment="1" applyProtection="1">
      <alignment horizontal="center"/>
      <protection hidden="1"/>
    </xf>
    <xf numFmtId="4" fontId="3" fillId="0" borderId="30" xfId="0" applyNumberFormat="1" applyFont="1" applyFill="1" applyBorder="1" applyAlignment="1" applyProtection="1">
      <alignment horizontal="center"/>
      <protection hidden="1"/>
    </xf>
    <xf numFmtId="4" fontId="0" fillId="0" borderId="32" xfId="0" applyNumberFormat="1" applyFill="1" applyBorder="1" applyAlignment="1" applyProtection="1">
      <alignment horizontal="center"/>
      <protection hidden="1"/>
    </xf>
    <xf numFmtId="4" fontId="0" fillId="0" borderId="1" xfId="0" applyNumberFormat="1" applyFill="1" applyBorder="1" applyAlignment="1" applyProtection="1">
      <alignment horizontal="center"/>
      <protection hidden="1"/>
    </xf>
    <xf numFmtId="4" fontId="0" fillId="0" borderId="9" xfId="0" applyNumberFormat="1" applyFill="1" applyBorder="1" applyAlignment="1" applyProtection="1">
      <alignment horizontal="center"/>
      <protection hidden="1"/>
    </xf>
    <xf numFmtId="4" fontId="0" fillId="3" borderId="9" xfId="0" applyNumberFormat="1" applyFill="1" applyBorder="1" applyAlignment="1" applyProtection="1">
      <alignment horizontal="center"/>
      <protection locked="0"/>
    </xf>
    <xf numFmtId="4" fontId="2" fillId="3" borderId="8" xfId="0" applyNumberFormat="1" applyFont="1" applyFill="1" applyBorder="1" applyAlignment="1" applyProtection="1">
      <alignment horizontal="right"/>
      <protection hidden="1"/>
    </xf>
    <xf numFmtId="4" fontId="2" fillId="3" borderId="8" xfId="0" applyNumberFormat="1" applyFont="1" applyFill="1" applyBorder="1" applyAlignment="1" applyProtection="1">
      <alignment horizontal="center"/>
      <protection hidden="1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2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4" fontId="0" fillId="3" borderId="30" xfId="0" applyNumberFormat="1" applyFill="1" applyBorder="1" applyAlignment="1" applyProtection="1">
      <alignment horizontal="center"/>
      <protection locked="0"/>
    </xf>
    <xf numFmtId="4" fontId="0" fillId="3" borderId="30" xfId="0" applyNumberFormat="1" applyFill="1" applyBorder="1" applyAlignment="1" applyProtection="1">
      <alignment horizontal="right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2" fontId="0" fillId="3" borderId="2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4" fontId="2" fillId="3" borderId="37" xfId="0" applyNumberFormat="1" applyFont="1" applyFill="1" applyBorder="1" applyAlignment="1" applyProtection="1">
      <alignment horizontal="right" vertical="center" wrapText="1"/>
      <protection hidden="1"/>
    </xf>
    <xf numFmtId="4" fontId="3" fillId="3" borderId="23" xfId="0" applyNumberFormat="1" applyFont="1" applyFill="1" applyBorder="1" applyAlignment="1" applyProtection="1">
      <alignment horizontal="right" vertical="center"/>
      <protection hidden="1"/>
    </xf>
    <xf numFmtId="4" fontId="3" fillId="3" borderId="4" xfId="0" applyNumberFormat="1" applyFont="1" applyFill="1" applyBorder="1" applyAlignment="1" applyProtection="1">
      <alignment horizontal="right" vertical="center"/>
      <protection hidden="1"/>
    </xf>
    <xf numFmtId="4" fontId="3" fillId="3" borderId="1" xfId="0" applyNumberFormat="1" applyFont="1" applyFill="1" applyBorder="1" applyAlignment="1" applyProtection="1">
      <alignment horizontal="right" vertical="center"/>
      <protection hidden="1"/>
    </xf>
    <xf numFmtId="4" fontId="3" fillId="3" borderId="9" xfId="0" applyNumberFormat="1" applyFont="1" applyFill="1" applyBorder="1" applyAlignment="1" applyProtection="1">
      <alignment horizontal="right" vertical="center"/>
      <protection hidden="1"/>
    </xf>
    <xf numFmtId="4" fontId="3" fillId="3" borderId="31" xfId="0" applyNumberFormat="1" applyFont="1" applyFill="1" applyBorder="1" applyAlignment="1" applyProtection="1">
      <alignment horizontal="right" vertical="center"/>
      <protection hidden="1"/>
    </xf>
    <xf numFmtId="4" fontId="3" fillId="3" borderId="38" xfId="0" applyNumberFormat="1" applyFont="1" applyFill="1" applyBorder="1" applyAlignment="1" applyProtection="1">
      <alignment horizontal="center" vertical="center"/>
      <protection hidden="1"/>
    </xf>
    <xf numFmtId="4" fontId="3" fillId="3" borderId="39" xfId="0" applyNumberFormat="1" applyFont="1" applyFill="1" applyBorder="1" applyAlignment="1" applyProtection="1">
      <alignment horizontal="right" vertical="center"/>
      <protection hidden="1"/>
    </xf>
    <xf numFmtId="4" fontId="3" fillId="3" borderId="4" xfId="0" applyNumberFormat="1" applyFont="1" applyFill="1" applyBorder="1" applyAlignment="1" applyProtection="1">
      <alignment vertical="center"/>
      <protection hidden="1"/>
    </xf>
    <xf numFmtId="4" fontId="3" fillId="3" borderId="9" xfId="0" applyNumberFormat="1" applyFont="1" applyFill="1" applyBorder="1" applyAlignment="1" applyProtection="1">
      <alignment vertical="center"/>
      <protection hidden="1"/>
    </xf>
    <xf numFmtId="4" fontId="2" fillId="3" borderId="8" xfId="0" applyNumberFormat="1" applyFont="1" applyFill="1" applyBorder="1" applyAlignment="1" applyProtection="1">
      <alignment horizontal="right" vertic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hidden="1"/>
    </xf>
    <xf numFmtId="4" fontId="2" fillId="3" borderId="6" xfId="0" applyNumberFormat="1" applyFont="1" applyFill="1" applyBorder="1" applyAlignment="1" applyProtection="1">
      <alignment horizontal="right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42" xfId="0" applyBorder="1" applyProtection="1">
      <protection hidden="1"/>
    </xf>
    <xf numFmtId="164" fontId="0" fillId="0" borderId="6" xfId="0" applyNumberFormat="1" applyBorder="1" applyAlignment="1" applyProtection="1">
      <alignment horizontal="center"/>
      <protection hidden="1"/>
    </xf>
    <xf numFmtId="164" fontId="12" fillId="0" borderId="6" xfId="0" quotePrefix="1" applyNumberFormat="1" applyFont="1" applyBorder="1" applyAlignment="1" applyProtection="1">
      <alignment horizontal="center"/>
      <protection hidden="1"/>
    </xf>
    <xf numFmtId="4" fontId="0" fillId="0" borderId="22" xfId="0" applyNumberFormat="1" applyFill="1" applyBorder="1" applyAlignment="1" applyProtection="1">
      <alignment horizontal="center"/>
    </xf>
    <xf numFmtId="0" fontId="11" fillId="0" borderId="40" xfId="0" applyFont="1" applyFill="1" applyBorder="1" applyAlignment="1" applyProtection="1">
      <alignment horizontal="center"/>
      <protection hidden="1"/>
    </xf>
    <xf numFmtId="0" fontId="11" fillId="0" borderId="40" xfId="0" applyFont="1" applyFill="1" applyBorder="1" applyAlignment="1" applyProtection="1">
      <protection hidden="1"/>
    </xf>
    <xf numFmtId="0" fontId="12" fillId="0" borderId="7" xfId="0" quotePrefix="1" applyFont="1" applyFill="1" applyBorder="1" applyAlignment="1" applyProtection="1">
      <alignment horizontal="center"/>
      <protection hidden="1"/>
    </xf>
    <xf numFmtId="0" fontId="12" fillId="0" borderId="8" xfId="0" quotePrefix="1" applyFont="1" applyFill="1" applyBorder="1" applyAlignment="1" applyProtection="1">
      <alignment horizontal="center"/>
      <protection hidden="1"/>
    </xf>
    <xf numFmtId="4" fontId="0" fillId="0" borderId="23" xfId="0" applyNumberFormat="1" applyFill="1" applyBorder="1" applyAlignment="1" applyProtection="1">
      <alignment horizontal="center"/>
    </xf>
    <xf numFmtId="4" fontId="3" fillId="0" borderId="4" xfId="0" applyNumberFormat="1" applyFont="1" applyFill="1" applyBorder="1" applyAlignment="1" applyProtection="1">
      <alignment horizontal="center"/>
    </xf>
    <xf numFmtId="4" fontId="2" fillId="0" borderId="6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left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4" fontId="0" fillId="3" borderId="26" xfId="0" applyNumberFormat="1" applyFill="1" applyBorder="1" applyAlignment="1" applyProtection="1">
      <alignment horizontal="center"/>
      <protection locked="0"/>
    </xf>
    <xf numFmtId="4" fontId="0" fillId="3" borderId="35" xfId="0" applyNumberFormat="1" applyFill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alignment horizontal="center"/>
      <protection hidden="1"/>
    </xf>
    <xf numFmtId="4" fontId="0" fillId="3" borderId="1" xfId="0" applyNumberFormat="1" applyFill="1" applyBorder="1" applyAlignment="1" applyProtection="1">
      <alignment horizontal="right"/>
      <protection locked="0"/>
    </xf>
    <xf numFmtId="4" fontId="0" fillId="0" borderId="26" xfId="0" applyNumberFormat="1" applyFill="1" applyBorder="1" applyAlignment="1" applyProtection="1">
      <alignment horizontal="center"/>
      <protection hidden="1"/>
    </xf>
    <xf numFmtId="4" fontId="0" fillId="0" borderId="35" xfId="0" applyNumberFormat="1" applyFill="1" applyBorder="1" applyAlignment="1" applyProtection="1">
      <alignment horizontal="center"/>
      <protection hidden="1"/>
    </xf>
    <xf numFmtId="4" fontId="0" fillId="3" borderId="32" xfId="0" applyNumberFormat="1" applyFill="1" applyBorder="1" applyAlignment="1" applyProtection="1">
      <alignment horizontal="center"/>
      <protection locked="0"/>
    </xf>
    <xf numFmtId="4" fontId="2" fillId="3" borderId="11" xfId="0" applyNumberFormat="1" applyFont="1" applyFill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center" wrapText="1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3" fontId="0" fillId="0" borderId="26" xfId="0" applyNumberFormat="1" applyFill="1" applyBorder="1" applyAlignment="1" applyProtection="1">
      <alignment horizontal="center"/>
      <protection hidden="1"/>
    </xf>
    <xf numFmtId="3" fontId="1" fillId="0" borderId="1" xfId="0" applyNumberFormat="1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right"/>
      <protection hidden="1"/>
    </xf>
    <xf numFmtId="2" fontId="2" fillId="3" borderId="8" xfId="0" applyNumberFormat="1" applyFont="1" applyFill="1" applyBorder="1" applyAlignment="1" applyProtection="1">
      <alignment horizontal="center"/>
      <protection hidden="1"/>
    </xf>
    <xf numFmtId="2" fontId="0" fillId="3" borderId="26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4" fontId="2" fillId="0" borderId="6" xfId="0" applyNumberFormat="1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left"/>
      <protection hidden="1"/>
    </xf>
    <xf numFmtId="2" fontId="1" fillId="3" borderId="26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hidden="1"/>
    </xf>
    <xf numFmtId="4" fontId="0" fillId="0" borderId="23" xfId="0" applyNumberFormat="1" applyFill="1" applyBorder="1" applyAlignment="1" applyProtection="1">
      <alignment horizontal="center"/>
      <protection hidden="1"/>
    </xf>
    <xf numFmtId="2" fontId="0" fillId="0" borderId="1" xfId="0" applyNumberFormat="1" applyFill="1" applyBorder="1" applyAlignment="1" applyProtection="1">
      <alignment horizontal="center"/>
      <protection hidden="1"/>
    </xf>
    <xf numFmtId="4" fontId="0" fillId="0" borderId="4" xfId="0" applyNumberFormat="1" applyFill="1" applyBorder="1" applyAlignment="1" applyProtection="1">
      <alignment horizontal="center"/>
      <protection hidden="1"/>
    </xf>
    <xf numFmtId="2" fontId="0" fillId="0" borderId="9" xfId="0" applyNumberForma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center"/>
      <protection hidden="1"/>
    </xf>
    <xf numFmtId="8" fontId="3" fillId="0" borderId="0" xfId="0" applyNumberFormat="1" applyFont="1" applyAlignment="1" applyProtection="1">
      <alignment horizontal="right"/>
      <protection hidden="1"/>
    </xf>
    <xf numFmtId="2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1" xfId="0" quotePrefix="1" applyFont="1" applyFill="1" applyBorder="1" applyAlignment="1" applyProtection="1">
      <alignment horizontal="center" vertical="center"/>
      <protection hidden="1"/>
    </xf>
    <xf numFmtId="0" fontId="3" fillId="0" borderId="1" xfId="0" quotePrefix="1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0" fontId="0" fillId="0" borderId="14" xfId="0" applyBorder="1" applyProtection="1"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4" fontId="2" fillId="3" borderId="8" xfId="0" applyNumberFormat="1" applyFont="1" applyFill="1" applyBorder="1" applyAlignment="1" applyProtection="1">
      <alignment horizontal="left"/>
      <protection hidden="1"/>
    </xf>
    <xf numFmtId="4" fontId="2" fillId="3" borderId="34" xfId="0" applyNumberFormat="1" applyFont="1" applyFill="1" applyBorder="1" applyAlignment="1" applyProtection="1">
      <alignment horizontal="left"/>
      <protection hidden="1"/>
    </xf>
    <xf numFmtId="4" fontId="2" fillId="0" borderId="6" xfId="0" applyNumberFormat="1" applyFont="1" applyBorder="1" applyAlignment="1" applyProtection="1">
      <alignment horizontal="right"/>
      <protection hidden="1"/>
    </xf>
    <xf numFmtId="170" fontId="2" fillId="3" borderId="8" xfId="0" applyNumberFormat="1" applyFont="1" applyFill="1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4" fontId="2" fillId="3" borderId="34" xfId="0" applyNumberFormat="1" applyFont="1" applyFill="1" applyBorder="1" applyAlignment="1" applyProtection="1">
      <alignment horizontal="right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 wrapText="1"/>
      <protection hidden="1"/>
    </xf>
    <xf numFmtId="165" fontId="0" fillId="3" borderId="7" xfId="0" applyNumberFormat="1" applyFill="1" applyBorder="1" applyAlignment="1" applyProtection="1">
      <alignment horizontal="center" vertical="center"/>
      <protection locked="0"/>
    </xf>
    <xf numFmtId="164" fontId="0" fillId="0" borderId="26" xfId="0" applyNumberForma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2" fontId="0" fillId="3" borderId="26" xfId="0" applyNumberForma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protection hidden="1"/>
    </xf>
    <xf numFmtId="0" fontId="17" fillId="0" borderId="8" xfId="0" quotePrefix="1" applyFont="1" applyFill="1" applyBorder="1" applyAlignment="1" applyProtection="1">
      <alignment horizontal="center" vertical="center"/>
      <protection hidden="1"/>
    </xf>
    <xf numFmtId="166" fontId="0" fillId="0" borderId="7" xfId="0" applyNumberForma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4" fontId="2" fillId="3" borderId="32" xfId="0" applyNumberFormat="1" applyFont="1" applyFill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4" fontId="2" fillId="0" borderId="6" xfId="0" applyNumberFormat="1" applyFont="1" applyFill="1" applyBorder="1" applyAlignment="1" applyProtection="1">
      <alignment horizontal="right" vertical="center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4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26" xfId="0" applyNumberFormat="1" applyFont="1" applyFill="1" applyBorder="1" applyAlignment="1" applyProtection="1">
      <alignment horizontal="center"/>
      <protection hidden="1"/>
    </xf>
    <xf numFmtId="3" fontId="0" fillId="0" borderId="9" xfId="0" applyNumberFormat="1" applyFill="1" applyBorder="1" applyAlignment="1" applyProtection="1">
      <alignment horizontal="center" vertical="center"/>
      <protection hidden="1"/>
    </xf>
    <xf numFmtId="4" fontId="2" fillId="3" borderId="13" xfId="0" applyNumberFormat="1" applyFont="1" applyFill="1" applyBorder="1" applyAlignment="1" applyProtection="1">
      <alignment horizontal="center"/>
      <protection hidden="1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wrapText="1"/>
      <protection hidden="1"/>
    </xf>
    <xf numFmtId="0" fontId="20" fillId="0" borderId="0" xfId="0" applyFont="1" applyAlignment="1" applyProtection="1">
      <alignment horizontal="left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/>
      <protection hidden="1"/>
    </xf>
    <xf numFmtId="0" fontId="12" fillId="0" borderId="6" xfId="0" quotePrefix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</xf>
    <xf numFmtId="0" fontId="18" fillId="0" borderId="40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wrapText="1"/>
      <protection hidden="1"/>
    </xf>
    <xf numFmtId="0" fontId="0" fillId="0" borderId="41" xfId="0" applyBorder="1" applyAlignment="1" applyProtection="1"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 wrapText="1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 wrapText="1"/>
      <protection hidden="1"/>
    </xf>
    <xf numFmtId="2" fontId="0" fillId="0" borderId="0" xfId="0" applyNumberFormat="1" applyFill="1" applyBorder="1" applyAlignment="1" applyProtection="1">
      <alignment horizontal="center"/>
    </xf>
    <xf numFmtId="4" fontId="0" fillId="3" borderId="26" xfId="0" applyNumberFormat="1" applyFill="1" applyBorder="1" applyAlignment="1" applyProtection="1">
      <alignment horizontal="center"/>
      <protection locked="0" hidden="1"/>
    </xf>
    <xf numFmtId="4" fontId="0" fillId="3" borderId="1" xfId="0" applyNumberFormat="1" applyFill="1" applyBorder="1" applyAlignment="1" applyProtection="1">
      <alignment horizontal="center"/>
      <protection locked="0" hidden="1"/>
    </xf>
    <xf numFmtId="4" fontId="0" fillId="3" borderId="9" xfId="0" applyNumberFormat="1" applyFill="1" applyBorder="1" applyAlignment="1" applyProtection="1">
      <alignment horizontal="center"/>
      <protection locked="0" hidden="1"/>
    </xf>
    <xf numFmtId="4" fontId="0" fillId="3" borderId="35" xfId="0" applyNumberFormat="1" applyFill="1" applyBorder="1" applyAlignment="1" applyProtection="1">
      <alignment horizontal="center"/>
      <protection locked="0" hidden="1"/>
    </xf>
    <xf numFmtId="4" fontId="0" fillId="3" borderId="32" xfId="0" applyNumberFormat="1" applyFill="1" applyBorder="1" applyAlignment="1" applyProtection="1">
      <alignment horizontal="center"/>
      <protection locked="0" hidden="1"/>
    </xf>
    <xf numFmtId="4" fontId="0" fillId="3" borderId="33" xfId="0" applyNumberFormat="1" applyFill="1" applyBorder="1" applyAlignment="1" applyProtection="1">
      <alignment horizontal="center"/>
      <protection locked="0" hidden="1"/>
    </xf>
    <xf numFmtId="4" fontId="0" fillId="3" borderId="30" xfId="0" applyNumberFormat="1" applyFill="1" applyBorder="1" applyAlignment="1" applyProtection="1">
      <alignment horizontal="center"/>
      <protection locked="0" hidden="1"/>
    </xf>
    <xf numFmtId="4" fontId="0" fillId="3" borderId="34" xfId="0" applyNumberFormat="1" applyFill="1" applyBorder="1" applyAlignment="1" applyProtection="1">
      <alignment horizontal="center"/>
      <protection locked="0" hidden="1"/>
    </xf>
    <xf numFmtId="4" fontId="0" fillId="0" borderId="1" xfId="0" applyNumberFormat="1" applyFill="1" applyBorder="1" applyAlignment="1" applyProtection="1">
      <alignment horizontal="center"/>
    </xf>
    <xf numFmtId="4" fontId="0" fillId="0" borderId="30" xfId="0" applyNumberForma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>
      <alignment horizontal="center"/>
      <protection locked="0" hidden="1"/>
    </xf>
    <xf numFmtId="2" fontId="0" fillId="3" borderId="32" xfId="0" applyNumberFormat="1" applyFill="1" applyBorder="1" applyAlignment="1" applyProtection="1">
      <alignment horizontal="center"/>
      <protection locked="0" hidden="1"/>
    </xf>
    <xf numFmtId="0" fontId="0" fillId="3" borderId="34" xfId="0" applyFill="1" applyBorder="1" applyAlignment="1" applyProtection="1">
      <alignment horizontal="center" wrapText="1"/>
      <protection locked="0" hidden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14" fillId="0" borderId="14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 vertical="center"/>
    </xf>
    <xf numFmtId="167" fontId="15" fillId="0" borderId="0" xfId="0" applyNumberFormat="1" applyFont="1" applyFill="1" applyBorder="1" applyAlignment="1" applyProtection="1">
      <alignment horizontal="center" vertical="center"/>
    </xf>
    <xf numFmtId="167" fontId="0" fillId="0" borderId="0" xfId="0" applyNumberFormat="1" applyFill="1" applyBorder="1" applyAlignment="1" applyProtection="1">
      <alignment horizontal="center" vertical="center"/>
    </xf>
    <xf numFmtId="4" fontId="0" fillId="3" borderId="33" xfId="0" applyNumberFormat="1" applyFill="1" applyBorder="1" applyAlignment="1" applyProtection="1">
      <alignment horizontal="center"/>
      <protection hidden="1"/>
    </xf>
    <xf numFmtId="4" fontId="0" fillId="3" borderId="33" xfId="0" applyNumberFormat="1" applyFill="1" applyBorder="1" applyAlignment="1" applyProtection="1">
      <alignment horizontal="center" vertical="center" wrapText="1"/>
      <protection hidden="1"/>
    </xf>
    <xf numFmtId="4" fontId="0" fillId="3" borderId="30" xfId="0" applyNumberFormat="1" applyFill="1" applyBorder="1" applyAlignment="1" applyProtection="1">
      <alignment horizontal="center" vertical="center" wrapText="1"/>
      <protection hidden="1"/>
    </xf>
    <xf numFmtId="4" fontId="0" fillId="3" borderId="34" xfId="0" applyNumberForma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4" fontId="0" fillId="3" borderId="30" xfId="0" applyNumberFormat="1" applyFill="1" applyBorder="1" applyAlignment="1" applyProtection="1">
      <alignment horizontal="center"/>
      <protection hidden="1"/>
    </xf>
    <xf numFmtId="4" fontId="0" fillId="3" borderId="32" xfId="0" applyNumberFormat="1" applyFill="1" applyBorder="1" applyAlignment="1" applyProtection="1">
      <alignment horizontal="center"/>
      <protection hidden="1"/>
    </xf>
    <xf numFmtId="4" fontId="2" fillId="0" borderId="6" xfId="0" applyNumberFormat="1" applyFont="1" applyFill="1" applyBorder="1" applyAlignment="1" applyProtection="1">
      <alignment horizontal="center"/>
      <protection hidden="1"/>
    </xf>
    <xf numFmtId="4" fontId="0" fillId="0" borderId="24" xfId="0" applyNumberFormat="1" applyFill="1" applyBorder="1" applyAlignment="1" applyProtection="1">
      <alignment horizontal="center"/>
      <protection hidden="1"/>
    </xf>
    <xf numFmtId="4" fontId="0" fillId="3" borderId="35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wrapText="1" shrinkToFit="1"/>
      <protection hidden="1"/>
    </xf>
    <xf numFmtId="3" fontId="0" fillId="0" borderId="1" xfId="0" applyNumberForma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3" fontId="0" fillId="0" borderId="20" xfId="0" applyNumberForma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4" fontId="0" fillId="3" borderId="33" xfId="0" applyNumberFormat="1" applyFill="1" applyBorder="1" applyAlignment="1" applyProtection="1">
      <alignment horizontal="center"/>
      <protection locked="0"/>
    </xf>
    <xf numFmtId="4" fontId="0" fillId="3" borderId="35" xfId="0" applyNumberFormat="1" applyFill="1" applyBorder="1" applyAlignment="1" applyProtection="1">
      <alignment horizontal="center"/>
    </xf>
    <xf numFmtId="4" fontId="0" fillId="3" borderId="30" xfId="0" applyNumberFormat="1" applyFill="1" applyBorder="1" applyAlignment="1" applyProtection="1">
      <alignment horizontal="center"/>
    </xf>
    <xf numFmtId="4" fontId="0" fillId="3" borderId="32" xfId="0" applyNumberFormat="1" applyFill="1" applyBorder="1" applyAlignment="1" applyProtection="1">
      <alignment horizontal="center"/>
    </xf>
    <xf numFmtId="4" fontId="0" fillId="3" borderId="34" xfId="0" applyNumberFormat="1" applyFill="1" applyBorder="1" applyAlignment="1" applyProtection="1">
      <alignment horizontal="center"/>
      <protection hidden="1"/>
    </xf>
    <xf numFmtId="4" fontId="0" fillId="3" borderId="35" xfId="0" applyNumberFormat="1" applyFill="1" applyBorder="1" applyAlignment="1" applyProtection="1">
      <alignment horizontal="center" vertical="center" wrapText="1"/>
      <protection hidden="1"/>
    </xf>
    <xf numFmtId="4" fontId="0" fillId="3" borderId="32" xfId="0" applyNumberFormat="1" applyFill="1" applyBorder="1" applyAlignment="1" applyProtection="1">
      <alignment horizontal="center" vertical="center" wrapText="1"/>
      <protection hidden="1"/>
    </xf>
    <xf numFmtId="170" fontId="0" fillId="3" borderId="35" xfId="0" applyNumberFormat="1" applyFill="1" applyBorder="1" applyAlignment="1" applyProtection="1">
      <alignment horizontal="center"/>
      <protection hidden="1"/>
    </xf>
    <xf numFmtId="170" fontId="0" fillId="3" borderId="30" xfId="0" applyNumberFormat="1" applyFill="1" applyBorder="1" applyAlignment="1" applyProtection="1">
      <alignment horizontal="center"/>
      <protection hidden="1"/>
    </xf>
    <xf numFmtId="170" fontId="0" fillId="3" borderId="32" xfId="0" applyNumberFormat="1" applyFill="1" applyBorder="1" applyAlignment="1" applyProtection="1">
      <alignment horizontal="center"/>
      <protection hidden="1"/>
    </xf>
    <xf numFmtId="4" fontId="0" fillId="3" borderId="30" xfId="0" applyNumberFormat="1" applyFill="1" applyBorder="1" applyAlignment="1" applyProtection="1">
      <alignment horizontal="right"/>
      <protection hidden="1"/>
    </xf>
    <xf numFmtId="4" fontId="0" fillId="3" borderId="32" xfId="0" applyNumberFormat="1" applyFill="1" applyBorder="1" applyAlignment="1" applyProtection="1">
      <alignment horizontal="right"/>
      <protection hidden="1"/>
    </xf>
    <xf numFmtId="4" fontId="0" fillId="3" borderId="35" xfId="0" applyNumberFormat="1" applyFill="1" applyBorder="1" applyAlignment="1" applyProtection="1">
      <alignment horizontal="right" vertical="center"/>
      <protection hidden="1"/>
    </xf>
    <xf numFmtId="4" fontId="0" fillId="3" borderId="30" xfId="0" applyNumberFormat="1" applyFill="1" applyBorder="1" applyAlignment="1" applyProtection="1">
      <alignment horizontal="right" vertical="center"/>
      <protection hidden="1"/>
    </xf>
    <xf numFmtId="4" fontId="0" fillId="3" borderId="32" xfId="0" applyNumberFormat="1" applyFill="1" applyBorder="1" applyAlignment="1" applyProtection="1">
      <alignment horizontal="right" vertical="center"/>
      <protection hidden="1"/>
    </xf>
    <xf numFmtId="4" fontId="0" fillId="3" borderId="8" xfId="0" applyNumberFormat="1" applyFill="1" applyBorder="1" applyAlignment="1" applyProtection="1">
      <alignment horizontal="right" vertical="center"/>
      <protection hidden="1"/>
    </xf>
    <xf numFmtId="4" fontId="0" fillId="3" borderId="35" xfId="0" applyNumberFormat="1" applyFill="1" applyBorder="1" applyAlignment="1" applyProtection="1">
      <alignment horizontal="right"/>
      <protection hidden="1"/>
    </xf>
    <xf numFmtId="4" fontId="0" fillId="3" borderId="33" xfId="0" applyNumberFormat="1" applyFill="1" applyBorder="1" applyAlignment="1" applyProtection="1">
      <alignment horizontal="right"/>
      <protection hidden="1"/>
    </xf>
    <xf numFmtId="4" fontId="0" fillId="3" borderId="34" xfId="0" applyNumberFormat="1" applyFill="1" applyBorder="1" applyAlignment="1" applyProtection="1">
      <alignment horizontal="right"/>
      <protection hidden="1"/>
    </xf>
    <xf numFmtId="4" fontId="0" fillId="3" borderId="35" xfId="0" applyNumberFormat="1" applyFill="1" applyBorder="1" applyAlignment="1" applyProtection="1">
      <alignment horizontal="right" vertical="center" wrapText="1"/>
      <protection hidden="1"/>
    </xf>
    <xf numFmtId="4" fontId="0" fillId="3" borderId="30" xfId="0" applyNumberFormat="1" applyFill="1" applyBorder="1" applyAlignment="1" applyProtection="1">
      <alignment horizontal="right" vertical="center" wrapText="1"/>
      <protection hidden="1"/>
    </xf>
    <xf numFmtId="4" fontId="0" fillId="3" borderId="36" xfId="0" applyNumberFormat="1" applyFill="1" applyBorder="1" applyAlignment="1" applyProtection="1">
      <alignment horizontal="right" vertical="center" wrapText="1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 wrapText="1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12" fillId="0" borderId="6" xfId="0" quotePrefix="1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12" fillId="0" borderId="16" xfId="0" quotePrefix="1" applyFont="1" applyBorder="1" applyAlignment="1" applyProtection="1">
      <alignment horizontal="center" vertical="center" wrapText="1"/>
      <protection hidden="1"/>
    </xf>
    <xf numFmtId="0" fontId="12" fillId="0" borderId="40" xfId="0" applyFont="1" applyBorder="1" applyAlignment="1" applyProtection="1">
      <alignment horizontal="center" vertical="center" wrapText="1"/>
      <protection hidden="1"/>
    </xf>
    <xf numFmtId="0" fontId="12" fillId="0" borderId="59" xfId="0" applyFont="1" applyBorder="1" applyAlignment="1" applyProtection="1">
      <alignment horizontal="center" vertical="center" wrapText="1"/>
      <protection hidden="1"/>
    </xf>
    <xf numFmtId="0" fontId="3" fillId="2" borderId="51" xfId="0" applyFont="1" applyFill="1" applyBorder="1" applyAlignment="1" applyProtection="1">
      <alignment horizontal="left" wrapText="1"/>
      <protection hidden="1"/>
    </xf>
    <xf numFmtId="0" fontId="3" fillId="2" borderId="41" xfId="0" applyFont="1" applyFill="1" applyBorder="1" applyAlignment="1" applyProtection="1">
      <alignment horizontal="left" wrapText="1"/>
      <protection hidden="1"/>
    </xf>
    <xf numFmtId="0" fontId="3" fillId="2" borderId="52" xfId="0" applyFont="1" applyFill="1" applyBorder="1" applyAlignment="1" applyProtection="1">
      <alignment horizontal="left" wrapText="1"/>
      <protection hidden="1"/>
    </xf>
    <xf numFmtId="0" fontId="3" fillId="2" borderId="54" xfId="0" applyFont="1" applyFill="1" applyBorder="1" applyAlignment="1" applyProtection="1">
      <alignment horizontal="left" wrapText="1"/>
      <protection hidden="1"/>
    </xf>
    <xf numFmtId="0" fontId="3" fillId="2" borderId="27" xfId="0" applyFont="1" applyFill="1" applyBorder="1" applyAlignment="1" applyProtection="1">
      <alignment horizontal="left" wrapText="1"/>
      <protection hidden="1"/>
    </xf>
    <xf numFmtId="0" fontId="3" fillId="2" borderId="55" xfId="0" applyFont="1" applyFill="1" applyBorder="1" applyAlignment="1" applyProtection="1">
      <alignment horizontal="left" wrapText="1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1" fillId="0" borderId="54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55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16" fillId="3" borderId="42" xfId="0" applyFont="1" applyFill="1" applyBorder="1" applyAlignment="1" applyProtection="1">
      <alignment horizontal="center"/>
      <protection locked="0"/>
    </xf>
    <xf numFmtId="0" fontId="16" fillId="3" borderId="21" xfId="0" applyFont="1" applyFill="1" applyBorder="1" applyAlignment="1" applyProtection="1">
      <alignment horizontal="center"/>
      <protection locked="0"/>
    </xf>
    <xf numFmtId="0" fontId="16" fillId="3" borderId="46" xfId="0" applyFont="1" applyFill="1" applyBorder="1" applyAlignment="1" applyProtection="1">
      <alignment horizontal="center"/>
      <protection locked="0"/>
    </xf>
    <xf numFmtId="0" fontId="16" fillId="3" borderId="14" xfId="0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6" fillId="3" borderId="47" xfId="0" applyFont="1" applyFill="1" applyBorder="1" applyAlignment="1" applyProtection="1">
      <alignment horizontal="center"/>
      <protection locked="0"/>
    </xf>
    <xf numFmtId="0" fontId="16" fillId="3" borderId="48" xfId="0" applyFont="1" applyFill="1" applyBorder="1" applyAlignment="1" applyProtection="1">
      <alignment horizontal="center"/>
      <protection locked="0"/>
    </xf>
    <xf numFmtId="0" fontId="16" fillId="3" borderId="49" xfId="0" applyFont="1" applyFill="1" applyBorder="1" applyAlignment="1" applyProtection="1">
      <alignment horizontal="center"/>
      <protection locked="0"/>
    </xf>
    <xf numFmtId="0" fontId="16" fillId="3" borderId="50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3" fillId="0" borderId="51" xfId="0" applyFont="1" applyFill="1" applyBorder="1" applyAlignment="1" applyProtection="1">
      <alignment horizontal="center"/>
      <protection hidden="1"/>
    </xf>
    <xf numFmtId="0" fontId="0" fillId="0" borderId="41" xfId="0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center"/>
      <protection hidden="1"/>
    </xf>
    <xf numFmtId="0" fontId="3" fillId="2" borderId="51" xfId="0" applyFont="1" applyFill="1" applyBorder="1" applyAlignment="1" applyProtection="1">
      <alignment horizontal="left" vertical="center" wrapText="1"/>
      <protection hidden="1"/>
    </xf>
    <xf numFmtId="0" fontId="3" fillId="2" borderId="41" xfId="0" applyFont="1" applyFill="1" applyBorder="1" applyAlignment="1" applyProtection="1">
      <alignment horizontal="left" vertical="center" wrapText="1"/>
      <protection hidden="1"/>
    </xf>
    <xf numFmtId="0" fontId="3" fillId="2" borderId="52" xfId="0" applyFont="1" applyFill="1" applyBorder="1" applyAlignment="1" applyProtection="1">
      <alignment horizontal="left" vertical="center" wrapText="1"/>
      <protection hidden="1"/>
    </xf>
    <xf numFmtId="0" fontId="12" fillId="0" borderId="6" xfId="0" quotePrefix="1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2" fillId="0" borderId="46" xfId="0" applyFont="1" applyFill="1" applyBorder="1" applyAlignment="1" applyProtection="1"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47" xfId="0" applyFont="1" applyFill="1" applyBorder="1" applyAlignment="1" applyProtection="1">
      <protection hidden="1"/>
    </xf>
    <xf numFmtId="0" fontId="11" fillId="0" borderId="48" xfId="0" applyFont="1" applyFill="1" applyBorder="1" applyAlignment="1" applyProtection="1">
      <alignment horizontal="center"/>
      <protection hidden="1"/>
    </xf>
    <xf numFmtId="0" fontId="11" fillId="0" borderId="49" xfId="0" applyFont="1" applyFill="1" applyBorder="1" applyAlignment="1" applyProtection="1">
      <alignment horizontal="center"/>
      <protection hidden="1"/>
    </xf>
    <xf numFmtId="0" fontId="11" fillId="0" borderId="50" xfId="0" applyFont="1" applyFill="1" applyBorder="1" applyAlignment="1" applyProtection="1"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3" fillId="0" borderId="4" xfId="0" applyFont="1" applyFill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1" fillId="0" borderId="41" xfId="0" applyFont="1" applyFill="1" applyBorder="1" applyAlignment="1" applyProtection="1">
      <alignment horizontal="center"/>
      <protection hidden="1"/>
    </xf>
    <xf numFmtId="0" fontId="1" fillId="0" borderId="52" xfId="0" applyFont="1" applyFill="1" applyBorder="1" applyAlignment="1" applyProtection="1">
      <alignment horizontal="center"/>
      <protection hidden="1"/>
    </xf>
    <xf numFmtId="0" fontId="3" fillId="0" borderId="54" xfId="0" applyFont="1" applyFill="1" applyBorder="1" applyAlignment="1" applyProtection="1">
      <alignment horizontal="center"/>
      <protection hidden="1"/>
    </xf>
    <xf numFmtId="0" fontId="1" fillId="0" borderId="27" xfId="0" applyFont="1" applyFill="1" applyBorder="1" applyAlignment="1" applyProtection="1">
      <alignment horizontal="center"/>
      <protection hidden="1"/>
    </xf>
    <xf numFmtId="0" fontId="1" fillId="0" borderId="55" xfId="0" applyFont="1" applyFill="1" applyBorder="1" applyAlignment="1" applyProtection="1">
      <alignment horizontal="center"/>
      <protection hidden="1"/>
    </xf>
    <xf numFmtId="0" fontId="12" fillId="0" borderId="6" xfId="0" quotePrefix="1" applyFont="1" applyFill="1" applyBorder="1" applyAlignment="1" applyProtection="1">
      <alignment horizontal="center"/>
      <protection hidden="1"/>
    </xf>
    <xf numFmtId="0" fontId="12" fillId="0" borderId="7" xfId="0" applyFont="1" applyFill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53" xfId="0" applyFont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56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58" xfId="0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left"/>
      <protection hidden="1"/>
    </xf>
    <xf numFmtId="0" fontId="3" fillId="0" borderId="56" xfId="0" applyFont="1" applyFill="1" applyBorder="1" applyAlignment="1" applyProtection="1">
      <alignment horizontal="center" vertical="center" wrapText="1"/>
      <protection hidden="1"/>
    </xf>
    <xf numFmtId="0" fontId="1" fillId="0" borderId="57" xfId="0" applyFont="1" applyFill="1" applyBorder="1" applyAlignment="1" applyProtection="1">
      <alignment horizontal="center" vertical="center" wrapText="1"/>
      <protection hidden="1"/>
    </xf>
    <xf numFmtId="0" fontId="1" fillId="0" borderId="58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 wrapText="1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11" fillId="0" borderId="49" xfId="0" applyFont="1" applyFill="1" applyBorder="1" applyAlignment="1" applyProtection="1">
      <protection hidden="1"/>
    </xf>
    <xf numFmtId="0" fontId="3" fillId="0" borderId="4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164" fontId="3" fillId="0" borderId="22" xfId="0" applyNumberFormat="1" applyFont="1" applyFill="1" applyBorder="1" applyAlignment="1" applyProtection="1">
      <alignment horizontal="center"/>
      <protection hidden="1"/>
    </xf>
    <xf numFmtId="164" fontId="0" fillId="0" borderId="26" xfId="0" applyNumberFormat="1" applyFill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164" fontId="3" fillId="0" borderId="23" xfId="0" applyNumberFormat="1" applyFont="1" applyFill="1" applyBorder="1" applyAlignment="1" applyProtection="1">
      <alignment horizontal="center"/>
      <protection hidden="1"/>
    </xf>
    <xf numFmtId="164" fontId="0" fillId="0" borderId="1" xfId="0" applyNumberForma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64" fontId="0" fillId="0" borderId="23" xfId="0" applyNumberForma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0" fillId="0" borderId="26" xfId="0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2" borderId="51" xfId="0" applyFill="1" applyBorder="1" applyAlignment="1" applyProtection="1">
      <alignment horizontal="center" wrapText="1"/>
      <protection hidden="1"/>
    </xf>
    <xf numFmtId="0" fontId="0" fillId="2" borderId="41" xfId="0" applyFill="1" applyBorder="1" applyAlignment="1" applyProtection="1">
      <alignment horizontal="center" wrapText="1"/>
      <protection hidden="1"/>
    </xf>
    <xf numFmtId="0" fontId="0" fillId="2" borderId="52" xfId="0" applyFill="1" applyBorder="1" applyAlignment="1" applyProtection="1">
      <alignment horizontal="center" wrapText="1"/>
      <protection hidden="1"/>
    </xf>
    <xf numFmtId="0" fontId="3" fillId="0" borderId="41" xfId="0" applyFont="1" applyFill="1" applyBorder="1" applyAlignment="1" applyProtection="1">
      <alignment horizontal="center"/>
      <protection hidden="1"/>
    </xf>
    <xf numFmtId="0" fontId="3" fillId="0" borderId="52" xfId="0" applyFont="1" applyFill="1" applyBorder="1" applyAlignment="1" applyProtection="1">
      <alignment horizontal="center"/>
      <protection hidden="1"/>
    </xf>
    <xf numFmtId="0" fontId="0" fillId="2" borderId="56" xfId="0" applyFill="1" applyBorder="1" applyAlignment="1" applyProtection="1">
      <alignment horizontal="center"/>
      <protection hidden="1"/>
    </xf>
    <xf numFmtId="0" fontId="0" fillId="2" borderId="57" xfId="0" applyFill="1" applyBorder="1" applyAlignment="1" applyProtection="1">
      <alignment horizontal="center"/>
      <protection hidden="1"/>
    </xf>
    <xf numFmtId="0" fontId="0" fillId="2" borderId="58" xfId="0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12" fillId="0" borderId="11" xfId="0" quotePrefix="1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0" fillId="2" borderId="54" xfId="0" applyFill="1" applyBorder="1" applyAlignment="1" applyProtection="1">
      <alignment horizontal="center" wrapText="1"/>
      <protection hidden="1"/>
    </xf>
    <xf numFmtId="0" fontId="0" fillId="2" borderId="27" xfId="0" applyFill="1" applyBorder="1" applyAlignment="1" applyProtection="1">
      <alignment horizontal="center" wrapText="1"/>
      <protection hidden="1"/>
    </xf>
    <xf numFmtId="0" fontId="0" fillId="2" borderId="55" xfId="0" applyFill="1" applyBorder="1" applyAlignment="1" applyProtection="1">
      <alignment horizontal="center" wrapText="1"/>
      <protection hidden="1"/>
    </xf>
    <xf numFmtId="0" fontId="0" fillId="2" borderId="51" xfId="0" applyFill="1" applyBorder="1" applyAlignment="1" applyProtection="1">
      <alignment horizontal="center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1" fillId="2" borderId="52" xfId="0" applyFont="1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55" xfId="0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3" fillId="0" borderId="51" xfId="0" applyFont="1" applyFill="1" applyBorder="1" applyAlignment="1" applyProtection="1">
      <alignment horizontal="center" wrapText="1"/>
      <protection hidden="1"/>
    </xf>
    <xf numFmtId="0" fontId="0" fillId="0" borderId="41" xfId="0" applyFill="1" applyBorder="1" applyAlignment="1" applyProtection="1">
      <alignment horizontal="center" wrapText="1"/>
      <protection hidden="1"/>
    </xf>
    <xf numFmtId="0" fontId="0" fillId="0" borderId="52" xfId="0" applyFill="1" applyBorder="1" applyAlignment="1" applyProtection="1">
      <alignment horizontal="center" wrapText="1"/>
      <protection hidden="1"/>
    </xf>
    <xf numFmtId="0" fontId="3" fillId="0" borderId="56" xfId="0" applyFont="1" applyFill="1" applyBorder="1" applyAlignment="1" applyProtection="1">
      <alignment horizontal="center"/>
      <protection hidden="1"/>
    </xf>
    <xf numFmtId="0" fontId="0" fillId="0" borderId="57" xfId="0" applyFill="1" applyBorder="1" applyAlignment="1" applyProtection="1">
      <alignment horizontal="center"/>
      <protection hidden="1"/>
    </xf>
    <xf numFmtId="0" fontId="0" fillId="0" borderId="58" xfId="0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center" wrapText="1"/>
      <protection hidden="1"/>
    </xf>
    <xf numFmtId="0" fontId="0" fillId="0" borderId="54" xfId="0" applyFill="1" applyBorder="1" applyAlignment="1" applyProtection="1">
      <alignment horizontal="center" wrapText="1"/>
      <protection hidden="1"/>
    </xf>
    <xf numFmtId="0" fontId="0" fillId="0" borderId="27" xfId="0" applyFill="1" applyBorder="1" applyAlignment="1" applyProtection="1">
      <alignment horizontal="center" wrapText="1"/>
      <protection hidden="1"/>
    </xf>
    <xf numFmtId="0" fontId="0" fillId="0" borderId="55" xfId="0" applyFill="1" applyBorder="1" applyAlignment="1" applyProtection="1">
      <alignment horizontal="center" wrapText="1"/>
      <protection hidden="1"/>
    </xf>
    <xf numFmtId="0" fontId="7" fillId="0" borderId="40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0" fillId="0" borderId="56" xfId="0" applyFill="1" applyBorder="1" applyAlignment="1" applyProtection="1">
      <alignment horizontal="center" wrapText="1"/>
      <protection hidden="1"/>
    </xf>
    <xf numFmtId="0" fontId="0" fillId="0" borderId="57" xfId="0" applyFill="1" applyBorder="1" applyAlignment="1" applyProtection="1">
      <alignment horizontal="center" wrapText="1"/>
      <protection hidden="1"/>
    </xf>
    <xf numFmtId="0" fontId="0" fillId="0" borderId="58" xfId="0" applyFill="1" applyBorder="1" applyAlignment="1" applyProtection="1">
      <alignment horizontal="center" wrapText="1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protection hidden="1"/>
    </xf>
    <xf numFmtId="0" fontId="17" fillId="0" borderId="6" xfId="0" quotePrefix="1" applyFont="1" applyFill="1" applyBorder="1" applyAlignment="1" applyProtection="1">
      <alignment horizontal="center"/>
      <protection hidden="1"/>
    </xf>
    <xf numFmtId="0" fontId="17" fillId="0" borderId="7" xfId="0" applyFont="1" applyFill="1" applyBorder="1" applyAlignment="1" applyProtection="1">
      <alignment horizontal="center"/>
      <protection hidden="1"/>
    </xf>
    <xf numFmtId="0" fontId="3" fillId="0" borderId="23" xfId="0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/>
      <protection hidden="1"/>
    </xf>
    <xf numFmtId="0" fontId="3" fillId="0" borderId="23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protection hidden="1"/>
    </xf>
    <xf numFmtId="0" fontId="3" fillId="0" borderId="51" xfId="0" applyFont="1" applyFill="1" applyBorder="1" applyAlignment="1" applyProtection="1">
      <alignment horizontal="left" vertical="center" wrapText="1"/>
      <protection hidden="1"/>
    </xf>
    <xf numFmtId="0" fontId="0" fillId="0" borderId="41" xfId="0" applyBorder="1" applyAlignment="1" applyProtection="1">
      <protection hidden="1"/>
    </xf>
    <xf numFmtId="0" fontId="10" fillId="0" borderId="40" xfId="0" applyFont="1" applyBorder="1" applyAlignment="1" applyProtection="1">
      <protection hidden="1"/>
    </xf>
    <xf numFmtId="0" fontId="10" fillId="0" borderId="53" xfId="0" applyFont="1" applyBorder="1" applyAlignment="1" applyProtection="1">
      <protection hidden="1"/>
    </xf>
    <xf numFmtId="0" fontId="0" fillId="0" borderId="22" xfId="0" applyFill="1" applyBorder="1" applyAlignment="1" applyProtection="1">
      <alignment horizontal="left" vertical="center" wrapText="1"/>
      <protection hidden="1"/>
    </xf>
    <xf numFmtId="0" fontId="0" fillId="0" borderId="26" xfId="0" applyFill="1" applyBorder="1" applyAlignment="1" applyProtection="1">
      <alignment horizontal="left" vertical="center" wrapText="1"/>
      <protection hidden="1"/>
    </xf>
    <xf numFmtId="0" fontId="3" fillId="0" borderId="16" xfId="0" applyFont="1" applyFill="1" applyBorder="1" applyAlignment="1" applyProtection="1">
      <alignment horizontal="center" wrapText="1"/>
      <protection hidden="1"/>
    </xf>
    <xf numFmtId="0" fontId="3" fillId="0" borderId="40" xfId="0" applyFont="1" applyFill="1" applyBorder="1" applyAlignment="1" applyProtection="1">
      <alignment horizontal="center" wrapText="1"/>
      <protection hidden="1"/>
    </xf>
    <xf numFmtId="0" fontId="3" fillId="0" borderId="53" xfId="0" applyFont="1" applyFill="1" applyBorder="1" applyAlignment="1" applyProtection="1">
      <alignment horizontal="center" wrapText="1"/>
      <protection hidden="1"/>
    </xf>
    <xf numFmtId="0" fontId="3" fillId="0" borderId="23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9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left" vertical="center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protection hidden="1"/>
    </xf>
    <xf numFmtId="0" fontId="10" fillId="0" borderId="53" xfId="0" applyFont="1" applyFill="1" applyBorder="1" applyAlignment="1" applyProtection="1"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left" wrapText="1"/>
      <protection hidden="1"/>
    </xf>
    <xf numFmtId="0" fontId="0" fillId="0" borderId="9" xfId="0" applyBorder="1" applyAlignment="1" applyProtection="1">
      <alignment wrapText="1"/>
      <protection hidden="1"/>
    </xf>
    <xf numFmtId="16" fontId="3" fillId="0" borderId="6" xfId="0" applyNumberFormat="1" applyFont="1" applyFill="1" applyBorder="1" applyAlignment="1" applyProtection="1">
      <alignment vertical="center" wrapText="1"/>
      <protection hidden="1"/>
    </xf>
    <xf numFmtId="0" fontId="3" fillId="0" borderId="7" xfId="0" applyFont="1" applyFill="1" applyBorder="1" applyAlignment="1" applyProtection="1"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0" fontId="17" fillId="0" borderId="6" xfId="0" quotePrefix="1" applyFon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alignment horizontal="center" vertical="center"/>
      <protection hidden="1"/>
    </xf>
    <xf numFmtId="0" fontId="3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17" fillId="0" borderId="16" xfId="0" quotePrefix="1" applyFont="1" applyBorder="1" applyAlignment="1" applyProtection="1">
      <alignment horizontal="center" vertical="center" wrapText="1"/>
      <protection hidden="1"/>
    </xf>
    <xf numFmtId="0" fontId="17" fillId="0" borderId="40" xfId="0" applyFont="1" applyBorder="1" applyAlignment="1" applyProtection="1">
      <alignment horizontal="center" vertical="center" wrapText="1"/>
      <protection hidden="1"/>
    </xf>
    <xf numFmtId="0" fontId="17" fillId="0" borderId="59" xfId="0" applyFont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/>
      <protection hidden="1"/>
    </xf>
    <xf numFmtId="0" fontId="2" fillId="0" borderId="47" xfId="0" applyFont="1" applyFill="1" applyBorder="1" applyAlignment="1" applyProtection="1">
      <alignment horizontal="center"/>
      <protection hidden="1"/>
    </xf>
    <xf numFmtId="0" fontId="11" fillId="0" borderId="50" xfId="0" applyFont="1" applyFill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17" fillId="0" borderId="6" xfId="0" quotePrefix="1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horizontal="left" vertical="center"/>
      <protection hidden="1"/>
    </xf>
    <xf numFmtId="0" fontId="3" fillId="0" borderId="22" xfId="0" applyFont="1" applyFill="1" applyBorder="1" applyAlignment="1" applyProtection="1">
      <alignment vertical="center" wrapText="1"/>
      <protection hidden="1"/>
    </xf>
    <xf numFmtId="0" fontId="0" fillId="0" borderId="26" xfId="0" applyBorder="1" applyAlignment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4" xfId="0" applyFill="1" applyBorder="1" applyAlignment="1" applyProtection="1">
      <alignment horizontal="left" vertical="center" wrapText="1"/>
      <protection hidden="1"/>
    </xf>
    <xf numFmtId="0" fontId="0" fillId="0" borderId="9" xfId="0" applyFill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17" fillId="0" borderId="6" xfId="0" quotePrefix="1" applyFont="1" applyBorder="1" applyAlignment="1" applyProtection="1">
      <alignment horizontal="center" vertical="center" wrapText="1"/>
      <protection hidden="1"/>
    </xf>
    <xf numFmtId="0" fontId="17" fillId="0" borderId="7" xfId="0" applyFont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left" wrapText="1"/>
      <protection hidden="1"/>
    </xf>
    <xf numFmtId="166" fontId="0" fillId="0" borderId="7" xfId="0" applyNumberForma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left" vertical="center" wrapText="1"/>
      <protection hidden="1"/>
    </xf>
    <xf numFmtId="0" fontId="0" fillId="0" borderId="7" xfId="0" applyFill="1" applyBorder="1" applyAlignment="1" applyProtection="1">
      <alignment horizontal="left" vertical="center" wrapText="1"/>
      <protection hidden="1"/>
    </xf>
    <xf numFmtId="0" fontId="18" fillId="0" borderId="40" xfId="0" applyFont="1" applyBorder="1" applyAlignment="1" applyProtection="1">
      <alignment horizontal="center" vertical="center"/>
      <protection hidden="1"/>
    </xf>
    <xf numFmtId="0" fontId="18" fillId="0" borderId="53" xfId="0" applyFont="1" applyBorder="1" applyAlignment="1" applyProtection="1">
      <alignment horizontal="center" vertical="center"/>
      <protection hidden="1"/>
    </xf>
    <xf numFmtId="0" fontId="3" fillId="0" borderId="61" xfId="0" applyFont="1" applyFill="1" applyBorder="1" applyAlignment="1" applyProtection="1">
      <alignment horizontal="center" vertical="center" wrapText="1"/>
      <protection hidden="1"/>
    </xf>
    <xf numFmtId="0" fontId="1" fillId="0" borderId="62" xfId="0" applyFont="1" applyFill="1" applyBorder="1" applyAlignment="1" applyProtection="1">
      <alignment horizontal="center" vertical="center" wrapText="1"/>
      <protection hidden="1"/>
    </xf>
    <xf numFmtId="0" fontId="1" fillId="0" borderId="6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wrapText="1"/>
      <protection hidden="1"/>
    </xf>
    <xf numFmtId="4" fontId="2" fillId="0" borderId="16" xfId="0" applyNumberFormat="1" applyFont="1" applyBorder="1" applyAlignment="1" applyProtection="1">
      <alignment horizontal="center" vertical="center"/>
      <protection hidden="1"/>
    </xf>
    <xf numFmtId="4" fontId="2" fillId="0" borderId="40" xfId="0" applyNumberFormat="1" applyFont="1" applyBorder="1" applyAlignment="1" applyProtection="1">
      <alignment horizontal="center" vertical="center"/>
      <protection hidden="1"/>
    </xf>
    <xf numFmtId="4" fontId="2" fillId="0" borderId="53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16" fillId="3" borderId="42" xfId="0" applyFont="1" applyFill="1" applyBorder="1" applyAlignment="1" applyProtection="1">
      <alignment horizontal="left" vertical="top" wrapText="1"/>
      <protection locked="0"/>
    </xf>
    <xf numFmtId="0" fontId="16" fillId="3" borderId="21" xfId="0" applyFont="1" applyFill="1" applyBorder="1" applyAlignment="1" applyProtection="1">
      <alignment horizontal="left" vertical="top" wrapText="1"/>
      <protection locked="0"/>
    </xf>
    <xf numFmtId="0" fontId="16" fillId="3" borderId="46" xfId="0" applyFont="1" applyFill="1" applyBorder="1" applyAlignment="1" applyProtection="1">
      <alignment horizontal="left" vertical="top" wrapText="1"/>
      <protection locked="0"/>
    </xf>
    <xf numFmtId="0" fontId="16" fillId="3" borderId="14" xfId="0" applyFont="1" applyFill="1" applyBorder="1" applyAlignment="1" applyProtection="1">
      <alignment horizontal="left" vertical="top" wrapText="1"/>
      <protection locked="0"/>
    </xf>
    <xf numFmtId="0" fontId="16" fillId="3" borderId="0" xfId="0" applyFont="1" applyFill="1" applyBorder="1" applyAlignment="1" applyProtection="1">
      <alignment horizontal="left" vertical="top" wrapText="1"/>
      <protection locked="0"/>
    </xf>
    <xf numFmtId="0" fontId="16" fillId="3" borderId="47" xfId="0" applyFont="1" applyFill="1" applyBorder="1" applyAlignment="1" applyProtection="1">
      <alignment horizontal="left" vertical="top" wrapText="1"/>
      <protection locked="0"/>
    </xf>
    <xf numFmtId="0" fontId="16" fillId="3" borderId="48" xfId="0" applyFont="1" applyFill="1" applyBorder="1" applyAlignment="1" applyProtection="1">
      <alignment horizontal="left" vertical="top" wrapText="1"/>
      <protection locked="0"/>
    </xf>
    <xf numFmtId="0" fontId="16" fillId="3" borderId="49" xfId="0" applyFont="1" applyFill="1" applyBorder="1" applyAlignment="1" applyProtection="1">
      <alignment horizontal="left" vertical="top" wrapText="1"/>
      <protection locked="0"/>
    </xf>
    <xf numFmtId="0" fontId="16" fillId="3" borderId="50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4" fontId="2" fillId="3" borderId="60" xfId="0" applyNumberFormat="1" applyFont="1" applyFill="1" applyBorder="1" applyAlignment="1" applyProtection="1">
      <alignment horizontal="right" vertical="center" wrapText="1"/>
      <protection hidden="1"/>
    </xf>
    <xf numFmtId="165" fontId="2" fillId="0" borderId="60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148</xdr:row>
      <xdr:rowOff>0</xdr:rowOff>
    </xdr:from>
    <xdr:to>
      <xdr:col>3</xdr:col>
      <xdr:colOff>171450</xdr:colOff>
      <xdr:row>149</xdr:row>
      <xdr:rowOff>190501</xdr:rowOff>
    </xdr:to>
    <xdr:sp macro="" textlink="">
      <xdr:nvSpPr>
        <xdr:cNvPr id="177648" name="Rectangle 1"/>
        <xdr:cNvSpPr>
          <a:spLocks noChangeArrowheads="1"/>
        </xdr:cNvSpPr>
      </xdr:nvSpPr>
      <xdr:spPr bwMode="auto">
        <a:xfrm>
          <a:off x="2819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148</xdr:row>
      <xdr:rowOff>0</xdr:rowOff>
    </xdr:from>
    <xdr:to>
      <xdr:col>2</xdr:col>
      <xdr:colOff>352425</xdr:colOff>
      <xdr:row>149</xdr:row>
      <xdr:rowOff>190501</xdr:rowOff>
    </xdr:to>
    <xdr:sp macro="" textlink="">
      <xdr:nvSpPr>
        <xdr:cNvPr id="177649" name="Rectangle 2"/>
        <xdr:cNvSpPr>
          <a:spLocks noChangeArrowheads="1"/>
        </xdr:cNvSpPr>
      </xdr:nvSpPr>
      <xdr:spPr bwMode="auto">
        <a:xfrm>
          <a:off x="18573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148</xdr:row>
      <xdr:rowOff>0</xdr:rowOff>
    </xdr:from>
    <xdr:to>
      <xdr:col>1</xdr:col>
      <xdr:colOff>76200</xdr:colOff>
      <xdr:row>149</xdr:row>
      <xdr:rowOff>190501</xdr:rowOff>
    </xdr:to>
    <xdr:sp macro="" textlink="">
      <xdr:nvSpPr>
        <xdr:cNvPr id="177650" name="Rectangle 3"/>
        <xdr:cNvSpPr>
          <a:spLocks noChangeArrowheads="1"/>
        </xdr:cNvSpPr>
      </xdr:nvSpPr>
      <xdr:spPr bwMode="auto">
        <a:xfrm>
          <a:off x="7334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148</xdr:row>
      <xdr:rowOff>0</xdr:rowOff>
    </xdr:from>
    <xdr:to>
      <xdr:col>2</xdr:col>
      <xdr:colOff>381000</xdr:colOff>
      <xdr:row>149</xdr:row>
      <xdr:rowOff>190501</xdr:rowOff>
    </xdr:to>
    <xdr:sp macro="" textlink="">
      <xdr:nvSpPr>
        <xdr:cNvPr id="177651" name="Rectangle 4"/>
        <xdr:cNvSpPr>
          <a:spLocks noChangeArrowheads="1"/>
        </xdr:cNvSpPr>
      </xdr:nvSpPr>
      <xdr:spPr bwMode="auto">
        <a:xfrm>
          <a:off x="188595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0</xdr:colOff>
      <xdr:row>149</xdr:row>
      <xdr:rowOff>190501</xdr:rowOff>
    </xdr:to>
    <xdr:sp macro="" textlink="">
      <xdr:nvSpPr>
        <xdr:cNvPr id="177652" name="Rectangle 5"/>
        <xdr:cNvSpPr>
          <a:spLocks noChangeArrowheads="1"/>
        </xdr:cNvSpPr>
      </xdr:nvSpPr>
      <xdr:spPr bwMode="auto">
        <a:xfrm>
          <a:off x="3552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148</xdr:row>
      <xdr:rowOff>0</xdr:rowOff>
    </xdr:from>
    <xdr:to>
      <xdr:col>4</xdr:col>
      <xdr:colOff>171450</xdr:colOff>
      <xdr:row>149</xdr:row>
      <xdr:rowOff>190501</xdr:rowOff>
    </xdr:to>
    <xdr:sp macro="" textlink="">
      <xdr:nvSpPr>
        <xdr:cNvPr id="177653" name="Rectangle 6"/>
        <xdr:cNvSpPr>
          <a:spLocks noChangeArrowheads="1"/>
        </xdr:cNvSpPr>
      </xdr:nvSpPr>
      <xdr:spPr bwMode="auto">
        <a:xfrm>
          <a:off x="37242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148</xdr:row>
      <xdr:rowOff>0</xdr:rowOff>
    </xdr:from>
    <xdr:to>
      <xdr:col>5</xdr:col>
      <xdr:colOff>66675</xdr:colOff>
      <xdr:row>149</xdr:row>
      <xdr:rowOff>190501</xdr:rowOff>
    </xdr:to>
    <xdr:sp macro="" textlink="">
      <xdr:nvSpPr>
        <xdr:cNvPr id="177654" name="Rectangle 7"/>
        <xdr:cNvSpPr>
          <a:spLocks noChangeArrowheads="1"/>
        </xdr:cNvSpPr>
      </xdr:nvSpPr>
      <xdr:spPr bwMode="auto">
        <a:xfrm>
          <a:off x="5838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148</xdr:row>
      <xdr:rowOff>0</xdr:rowOff>
    </xdr:from>
    <xdr:to>
      <xdr:col>4</xdr:col>
      <xdr:colOff>28575</xdr:colOff>
      <xdr:row>149</xdr:row>
      <xdr:rowOff>190501</xdr:rowOff>
    </xdr:to>
    <xdr:sp macro="" textlink="">
      <xdr:nvSpPr>
        <xdr:cNvPr id="177655" name="Rectangle 8"/>
        <xdr:cNvSpPr>
          <a:spLocks noChangeArrowheads="1"/>
        </xdr:cNvSpPr>
      </xdr:nvSpPr>
      <xdr:spPr bwMode="auto">
        <a:xfrm>
          <a:off x="3581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148</xdr:row>
      <xdr:rowOff>0</xdr:rowOff>
    </xdr:from>
    <xdr:to>
      <xdr:col>3</xdr:col>
      <xdr:colOff>171450</xdr:colOff>
      <xdr:row>149</xdr:row>
      <xdr:rowOff>190501</xdr:rowOff>
    </xdr:to>
    <xdr:sp macro="" textlink="">
      <xdr:nvSpPr>
        <xdr:cNvPr id="177656" name="Rectangle 9"/>
        <xdr:cNvSpPr>
          <a:spLocks noChangeArrowheads="1"/>
        </xdr:cNvSpPr>
      </xdr:nvSpPr>
      <xdr:spPr bwMode="auto">
        <a:xfrm>
          <a:off x="2819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148</xdr:row>
      <xdr:rowOff>0</xdr:rowOff>
    </xdr:from>
    <xdr:to>
      <xdr:col>2</xdr:col>
      <xdr:colOff>352425</xdr:colOff>
      <xdr:row>149</xdr:row>
      <xdr:rowOff>190501</xdr:rowOff>
    </xdr:to>
    <xdr:sp macro="" textlink="">
      <xdr:nvSpPr>
        <xdr:cNvPr id="177657" name="Rectangle 10"/>
        <xdr:cNvSpPr>
          <a:spLocks noChangeArrowheads="1"/>
        </xdr:cNvSpPr>
      </xdr:nvSpPr>
      <xdr:spPr bwMode="auto">
        <a:xfrm>
          <a:off x="18573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148</xdr:row>
      <xdr:rowOff>0</xdr:rowOff>
    </xdr:from>
    <xdr:to>
      <xdr:col>1</xdr:col>
      <xdr:colOff>76200</xdr:colOff>
      <xdr:row>149</xdr:row>
      <xdr:rowOff>190501</xdr:rowOff>
    </xdr:to>
    <xdr:sp macro="" textlink="">
      <xdr:nvSpPr>
        <xdr:cNvPr id="177658" name="Rectangle 11"/>
        <xdr:cNvSpPr>
          <a:spLocks noChangeArrowheads="1"/>
        </xdr:cNvSpPr>
      </xdr:nvSpPr>
      <xdr:spPr bwMode="auto">
        <a:xfrm>
          <a:off x="7334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148</xdr:row>
      <xdr:rowOff>0</xdr:rowOff>
    </xdr:from>
    <xdr:to>
      <xdr:col>2</xdr:col>
      <xdr:colOff>381000</xdr:colOff>
      <xdr:row>149</xdr:row>
      <xdr:rowOff>190501</xdr:rowOff>
    </xdr:to>
    <xdr:sp macro="" textlink="">
      <xdr:nvSpPr>
        <xdr:cNvPr id="177659" name="Rectangle 12"/>
        <xdr:cNvSpPr>
          <a:spLocks noChangeArrowheads="1"/>
        </xdr:cNvSpPr>
      </xdr:nvSpPr>
      <xdr:spPr bwMode="auto">
        <a:xfrm>
          <a:off x="188595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0</xdr:colOff>
      <xdr:row>149</xdr:row>
      <xdr:rowOff>190501</xdr:rowOff>
    </xdr:to>
    <xdr:sp macro="" textlink="">
      <xdr:nvSpPr>
        <xdr:cNvPr id="177660" name="Rectangle 13"/>
        <xdr:cNvSpPr>
          <a:spLocks noChangeArrowheads="1"/>
        </xdr:cNvSpPr>
      </xdr:nvSpPr>
      <xdr:spPr bwMode="auto">
        <a:xfrm>
          <a:off x="3552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148</xdr:row>
      <xdr:rowOff>0</xdr:rowOff>
    </xdr:from>
    <xdr:to>
      <xdr:col>4</xdr:col>
      <xdr:colOff>171450</xdr:colOff>
      <xdr:row>149</xdr:row>
      <xdr:rowOff>190501</xdr:rowOff>
    </xdr:to>
    <xdr:sp macro="" textlink="">
      <xdr:nvSpPr>
        <xdr:cNvPr id="177661" name="Rectangle 14"/>
        <xdr:cNvSpPr>
          <a:spLocks noChangeArrowheads="1"/>
        </xdr:cNvSpPr>
      </xdr:nvSpPr>
      <xdr:spPr bwMode="auto">
        <a:xfrm>
          <a:off x="37242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148</xdr:row>
      <xdr:rowOff>0</xdr:rowOff>
    </xdr:from>
    <xdr:to>
      <xdr:col>5</xdr:col>
      <xdr:colOff>66675</xdr:colOff>
      <xdr:row>149</xdr:row>
      <xdr:rowOff>190501</xdr:rowOff>
    </xdr:to>
    <xdr:sp macro="" textlink="">
      <xdr:nvSpPr>
        <xdr:cNvPr id="177662" name="Rectangle 15"/>
        <xdr:cNvSpPr>
          <a:spLocks noChangeArrowheads="1"/>
        </xdr:cNvSpPr>
      </xdr:nvSpPr>
      <xdr:spPr bwMode="auto">
        <a:xfrm>
          <a:off x="5838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148</xdr:row>
      <xdr:rowOff>0</xdr:rowOff>
    </xdr:from>
    <xdr:to>
      <xdr:col>4</xdr:col>
      <xdr:colOff>28575</xdr:colOff>
      <xdr:row>149</xdr:row>
      <xdr:rowOff>190501</xdr:rowOff>
    </xdr:to>
    <xdr:sp macro="" textlink="">
      <xdr:nvSpPr>
        <xdr:cNvPr id="177663" name="Rectangle 16"/>
        <xdr:cNvSpPr>
          <a:spLocks noChangeArrowheads="1"/>
        </xdr:cNvSpPr>
      </xdr:nvSpPr>
      <xdr:spPr bwMode="auto">
        <a:xfrm>
          <a:off x="3581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148</xdr:row>
      <xdr:rowOff>0</xdr:rowOff>
    </xdr:from>
    <xdr:to>
      <xdr:col>3</xdr:col>
      <xdr:colOff>171450</xdr:colOff>
      <xdr:row>149</xdr:row>
      <xdr:rowOff>190501</xdr:rowOff>
    </xdr:to>
    <xdr:sp macro="" textlink="">
      <xdr:nvSpPr>
        <xdr:cNvPr id="177664" name="Rectangle 17"/>
        <xdr:cNvSpPr>
          <a:spLocks noChangeArrowheads="1"/>
        </xdr:cNvSpPr>
      </xdr:nvSpPr>
      <xdr:spPr bwMode="auto">
        <a:xfrm>
          <a:off x="2819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148</xdr:row>
      <xdr:rowOff>0</xdr:rowOff>
    </xdr:from>
    <xdr:to>
      <xdr:col>2</xdr:col>
      <xdr:colOff>352425</xdr:colOff>
      <xdr:row>149</xdr:row>
      <xdr:rowOff>190501</xdr:rowOff>
    </xdr:to>
    <xdr:sp macro="" textlink="">
      <xdr:nvSpPr>
        <xdr:cNvPr id="177665" name="Rectangle 18"/>
        <xdr:cNvSpPr>
          <a:spLocks noChangeArrowheads="1"/>
        </xdr:cNvSpPr>
      </xdr:nvSpPr>
      <xdr:spPr bwMode="auto">
        <a:xfrm>
          <a:off x="18573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148</xdr:row>
      <xdr:rowOff>0</xdr:rowOff>
    </xdr:from>
    <xdr:to>
      <xdr:col>1</xdr:col>
      <xdr:colOff>76200</xdr:colOff>
      <xdr:row>149</xdr:row>
      <xdr:rowOff>190501</xdr:rowOff>
    </xdr:to>
    <xdr:sp macro="" textlink="">
      <xdr:nvSpPr>
        <xdr:cNvPr id="177666" name="Rectangle 19"/>
        <xdr:cNvSpPr>
          <a:spLocks noChangeArrowheads="1"/>
        </xdr:cNvSpPr>
      </xdr:nvSpPr>
      <xdr:spPr bwMode="auto">
        <a:xfrm>
          <a:off x="7334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148</xdr:row>
      <xdr:rowOff>0</xdr:rowOff>
    </xdr:from>
    <xdr:to>
      <xdr:col>2</xdr:col>
      <xdr:colOff>381000</xdr:colOff>
      <xdr:row>149</xdr:row>
      <xdr:rowOff>190501</xdr:rowOff>
    </xdr:to>
    <xdr:sp macro="" textlink="">
      <xdr:nvSpPr>
        <xdr:cNvPr id="177667" name="Rectangle 20"/>
        <xdr:cNvSpPr>
          <a:spLocks noChangeArrowheads="1"/>
        </xdr:cNvSpPr>
      </xdr:nvSpPr>
      <xdr:spPr bwMode="auto">
        <a:xfrm>
          <a:off x="188595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0</xdr:colOff>
      <xdr:row>149</xdr:row>
      <xdr:rowOff>190501</xdr:rowOff>
    </xdr:to>
    <xdr:sp macro="" textlink="">
      <xdr:nvSpPr>
        <xdr:cNvPr id="177668" name="Rectangle 21"/>
        <xdr:cNvSpPr>
          <a:spLocks noChangeArrowheads="1"/>
        </xdr:cNvSpPr>
      </xdr:nvSpPr>
      <xdr:spPr bwMode="auto">
        <a:xfrm>
          <a:off x="3552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148</xdr:row>
      <xdr:rowOff>0</xdr:rowOff>
    </xdr:from>
    <xdr:to>
      <xdr:col>4</xdr:col>
      <xdr:colOff>171450</xdr:colOff>
      <xdr:row>149</xdr:row>
      <xdr:rowOff>190501</xdr:rowOff>
    </xdr:to>
    <xdr:sp macro="" textlink="">
      <xdr:nvSpPr>
        <xdr:cNvPr id="177669" name="Rectangle 22"/>
        <xdr:cNvSpPr>
          <a:spLocks noChangeArrowheads="1"/>
        </xdr:cNvSpPr>
      </xdr:nvSpPr>
      <xdr:spPr bwMode="auto">
        <a:xfrm>
          <a:off x="37242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148</xdr:row>
      <xdr:rowOff>0</xdr:rowOff>
    </xdr:from>
    <xdr:to>
      <xdr:col>5</xdr:col>
      <xdr:colOff>66675</xdr:colOff>
      <xdr:row>149</xdr:row>
      <xdr:rowOff>190501</xdr:rowOff>
    </xdr:to>
    <xdr:sp macro="" textlink="">
      <xdr:nvSpPr>
        <xdr:cNvPr id="177670" name="Rectangle 23"/>
        <xdr:cNvSpPr>
          <a:spLocks noChangeArrowheads="1"/>
        </xdr:cNvSpPr>
      </xdr:nvSpPr>
      <xdr:spPr bwMode="auto">
        <a:xfrm>
          <a:off x="5838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148</xdr:row>
      <xdr:rowOff>0</xdr:rowOff>
    </xdr:from>
    <xdr:to>
      <xdr:col>4</xdr:col>
      <xdr:colOff>28575</xdr:colOff>
      <xdr:row>149</xdr:row>
      <xdr:rowOff>190501</xdr:rowOff>
    </xdr:to>
    <xdr:sp macro="" textlink="">
      <xdr:nvSpPr>
        <xdr:cNvPr id="177671" name="Rectangle 24"/>
        <xdr:cNvSpPr>
          <a:spLocks noChangeArrowheads="1"/>
        </xdr:cNvSpPr>
      </xdr:nvSpPr>
      <xdr:spPr bwMode="auto">
        <a:xfrm>
          <a:off x="3581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148</xdr:row>
      <xdr:rowOff>0</xdr:rowOff>
    </xdr:from>
    <xdr:to>
      <xdr:col>3</xdr:col>
      <xdr:colOff>171450</xdr:colOff>
      <xdr:row>149</xdr:row>
      <xdr:rowOff>190501</xdr:rowOff>
    </xdr:to>
    <xdr:sp macro="" textlink="">
      <xdr:nvSpPr>
        <xdr:cNvPr id="177672" name="Rectangle 25"/>
        <xdr:cNvSpPr>
          <a:spLocks noChangeArrowheads="1"/>
        </xdr:cNvSpPr>
      </xdr:nvSpPr>
      <xdr:spPr bwMode="auto">
        <a:xfrm>
          <a:off x="2819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148</xdr:row>
      <xdr:rowOff>0</xdr:rowOff>
    </xdr:from>
    <xdr:to>
      <xdr:col>2</xdr:col>
      <xdr:colOff>352425</xdr:colOff>
      <xdr:row>149</xdr:row>
      <xdr:rowOff>190501</xdr:rowOff>
    </xdr:to>
    <xdr:sp macro="" textlink="">
      <xdr:nvSpPr>
        <xdr:cNvPr id="177673" name="Rectangle 26"/>
        <xdr:cNvSpPr>
          <a:spLocks noChangeArrowheads="1"/>
        </xdr:cNvSpPr>
      </xdr:nvSpPr>
      <xdr:spPr bwMode="auto">
        <a:xfrm>
          <a:off x="18573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148</xdr:row>
      <xdr:rowOff>0</xdr:rowOff>
    </xdr:from>
    <xdr:to>
      <xdr:col>1</xdr:col>
      <xdr:colOff>76200</xdr:colOff>
      <xdr:row>149</xdr:row>
      <xdr:rowOff>190501</xdr:rowOff>
    </xdr:to>
    <xdr:sp macro="" textlink="">
      <xdr:nvSpPr>
        <xdr:cNvPr id="177674" name="Rectangle 27"/>
        <xdr:cNvSpPr>
          <a:spLocks noChangeArrowheads="1"/>
        </xdr:cNvSpPr>
      </xdr:nvSpPr>
      <xdr:spPr bwMode="auto">
        <a:xfrm>
          <a:off x="7334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148</xdr:row>
      <xdr:rowOff>0</xdr:rowOff>
    </xdr:from>
    <xdr:to>
      <xdr:col>2</xdr:col>
      <xdr:colOff>381000</xdr:colOff>
      <xdr:row>149</xdr:row>
      <xdr:rowOff>190501</xdr:rowOff>
    </xdr:to>
    <xdr:sp macro="" textlink="">
      <xdr:nvSpPr>
        <xdr:cNvPr id="177675" name="Rectangle 28"/>
        <xdr:cNvSpPr>
          <a:spLocks noChangeArrowheads="1"/>
        </xdr:cNvSpPr>
      </xdr:nvSpPr>
      <xdr:spPr bwMode="auto">
        <a:xfrm>
          <a:off x="188595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0</xdr:colOff>
      <xdr:row>149</xdr:row>
      <xdr:rowOff>190501</xdr:rowOff>
    </xdr:to>
    <xdr:sp macro="" textlink="">
      <xdr:nvSpPr>
        <xdr:cNvPr id="177676" name="Rectangle 29"/>
        <xdr:cNvSpPr>
          <a:spLocks noChangeArrowheads="1"/>
        </xdr:cNvSpPr>
      </xdr:nvSpPr>
      <xdr:spPr bwMode="auto">
        <a:xfrm>
          <a:off x="3552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148</xdr:row>
      <xdr:rowOff>0</xdr:rowOff>
    </xdr:from>
    <xdr:to>
      <xdr:col>4</xdr:col>
      <xdr:colOff>171450</xdr:colOff>
      <xdr:row>149</xdr:row>
      <xdr:rowOff>190501</xdr:rowOff>
    </xdr:to>
    <xdr:sp macro="" textlink="">
      <xdr:nvSpPr>
        <xdr:cNvPr id="177677" name="Rectangle 30"/>
        <xdr:cNvSpPr>
          <a:spLocks noChangeArrowheads="1"/>
        </xdr:cNvSpPr>
      </xdr:nvSpPr>
      <xdr:spPr bwMode="auto">
        <a:xfrm>
          <a:off x="37242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148</xdr:row>
      <xdr:rowOff>0</xdr:rowOff>
    </xdr:from>
    <xdr:to>
      <xdr:col>5</xdr:col>
      <xdr:colOff>66675</xdr:colOff>
      <xdr:row>149</xdr:row>
      <xdr:rowOff>190501</xdr:rowOff>
    </xdr:to>
    <xdr:sp macro="" textlink="">
      <xdr:nvSpPr>
        <xdr:cNvPr id="177678" name="Rectangle 31"/>
        <xdr:cNvSpPr>
          <a:spLocks noChangeArrowheads="1"/>
        </xdr:cNvSpPr>
      </xdr:nvSpPr>
      <xdr:spPr bwMode="auto">
        <a:xfrm>
          <a:off x="5838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148</xdr:row>
      <xdr:rowOff>0</xdr:rowOff>
    </xdr:from>
    <xdr:to>
      <xdr:col>4</xdr:col>
      <xdr:colOff>28575</xdr:colOff>
      <xdr:row>149</xdr:row>
      <xdr:rowOff>190501</xdr:rowOff>
    </xdr:to>
    <xdr:sp macro="" textlink="">
      <xdr:nvSpPr>
        <xdr:cNvPr id="177679" name="Rectangle 32"/>
        <xdr:cNvSpPr>
          <a:spLocks noChangeArrowheads="1"/>
        </xdr:cNvSpPr>
      </xdr:nvSpPr>
      <xdr:spPr bwMode="auto">
        <a:xfrm>
          <a:off x="3581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148</xdr:row>
      <xdr:rowOff>0</xdr:rowOff>
    </xdr:from>
    <xdr:to>
      <xdr:col>3</xdr:col>
      <xdr:colOff>171450</xdr:colOff>
      <xdr:row>149</xdr:row>
      <xdr:rowOff>190501</xdr:rowOff>
    </xdr:to>
    <xdr:sp macro="" textlink="">
      <xdr:nvSpPr>
        <xdr:cNvPr id="177680" name="Rectangle 33"/>
        <xdr:cNvSpPr>
          <a:spLocks noChangeArrowheads="1"/>
        </xdr:cNvSpPr>
      </xdr:nvSpPr>
      <xdr:spPr bwMode="auto">
        <a:xfrm>
          <a:off x="2819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148</xdr:row>
      <xdr:rowOff>0</xdr:rowOff>
    </xdr:from>
    <xdr:to>
      <xdr:col>2</xdr:col>
      <xdr:colOff>352425</xdr:colOff>
      <xdr:row>149</xdr:row>
      <xdr:rowOff>190501</xdr:rowOff>
    </xdr:to>
    <xdr:sp macro="" textlink="">
      <xdr:nvSpPr>
        <xdr:cNvPr id="177681" name="Rectangle 34"/>
        <xdr:cNvSpPr>
          <a:spLocks noChangeArrowheads="1"/>
        </xdr:cNvSpPr>
      </xdr:nvSpPr>
      <xdr:spPr bwMode="auto">
        <a:xfrm>
          <a:off x="18573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148</xdr:row>
      <xdr:rowOff>0</xdr:rowOff>
    </xdr:from>
    <xdr:to>
      <xdr:col>1</xdr:col>
      <xdr:colOff>76200</xdr:colOff>
      <xdr:row>149</xdr:row>
      <xdr:rowOff>190501</xdr:rowOff>
    </xdr:to>
    <xdr:sp macro="" textlink="">
      <xdr:nvSpPr>
        <xdr:cNvPr id="177682" name="Rectangle 35"/>
        <xdr:cNvSpPr>
          <a:spLocks noChangeArrowheads="1"/>
        </xdr:cNvSpPr>
      </xdr:nvSpPr>
      <xdr:spPr bwMode="auto">
        <a:xfrm>
          <a:off x="7334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148</xdr:row>
      <xdr:rowOff>0</xdr:rowOff>
    </xdr:from>
    <xdr:to>
      <xdr:col>2</xdr:col>
      <xdr:colOff>381000</xdr:colOff>
      <xdr:row>149</xdr:row>
      <xdr:rowOff>190501</xdr:rowOff>
    </xdr:to>
    <xdr:sp macro="" textlink="">
      <xdr:nvSpPr>
        <xdr:cNvPr id="177683" name="Rectangle 36"/>
        <xdr:cNvSpPr>
          <a:spLocks noChangeArrowheads="1"/>
        </xdr:cNvSpPr>
      </xdr:nvSpPr>
      <xdr:spPr bwMode="auto">
        <a:xfrm>
          <a:off x="188595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0</xdr:colOff>
      <xdr:row>149</xdr:row>
      <xdr:rowOff>190501</xdr:rowOff>
    </xdr:to>
    <xdr:sp macro="" textlink="">
      <xdr:nvSpPr>
        <xdr:cNvPr id="177684" name="Rectangle 37"/>
        <xdr:cNvSpPr>
          <a:spLocks noChangeArrowheads="1"/>
        </xdr:cNvSpPr>
      </xdr:nvSpPr>
      <xdr:spPr bwMode="auto">
        <a:xfrm>
          <a:off x="3552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148</xdr:row>
      <xdr:rowOff>0</xdr:rowOff>
    </xdr:from>
    <xdr:to>
      <xdr:col>4</xdr:col>
      <xdr:colOff>171450</xdr:colOff>
      <xdr:row>149</xdr:row>
      <xdr:rowOff>190501</xdr:rowOff>
    </xdr:to>
    <xdr:sp macro="" textlink="">
      <xdr:nvSpPr>
        <xdr:cNvPr id="177685" name="Rectangle 38"/>
        <xdr:cNvSpPr>
          <a:spLocks noChangeArrowheads="1"/>
        </xdr:cNvSpPr>
      </xdr:nvSpPr>
      <xdr:spPr bwMode="auto">
        <a:xfrm>
          <a:off x="37242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148</xdr:row>
      <xdr:rowOff>0</xdr:rowOff>
    </xdr:from>
    <xdr:to>
      <xdr:col>5</xdr:col>
      <xdr:colOff>66675</xdr:colOff>
      <xdr:row>149</xdr:row>
      <xdr:rowOff>190501</xdr:rowOff>
    </xdr:to>
    <xdr:sp macro="" textlink="">
      <xdr:nvSpPr>
        <xdr:cNvPr id="177686" name="Rectangle 39"/>
        <xdr:cNvSpPr>
          <a:spLocks noChangeArrowheads="1"/>
        </xdr:cNvSpPr>
      </xdr:nvSpPr>
      <xdr:spPr bwMode="auto">
        <a:xfrm>
          <a:off x="5838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148</xdr:row>
      <xdr:rowOff>0</xdr:rowOff>
    </xdr:from>
    <xdr:to>
      <xdr:col>4</xdr:col>
      <xdr:colOff>28575</xdr:colOff>
      <xdr:row>149</xdr:row>
      <xdr:rowOff>190501</xdr:rowOff>
    </xdr:to>
    <xdr:sp macro="" textlink="">
      <xdr:nvSpPr>
        <xdr:cNvPr id="177687" name="Rectangle 40"/>
        <xdr:cNvSpPr>
          <a:spLocks noChangeArrowheads="1"/>
        </xdr:cNvSpPr>
      </xdr:nvSpPr>
      <xdr:spPr bwMode="auto">
        <a:xfrm>
          <a:off x="3581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148</xdr:row>
      <xdr:rowOff>0</xdr:rowOff>
    </xdr:from>
    <xdr:to>
      <xdr:col>3</xdr:col>
      <xdr:colOff>171450</xdr:colOff>
      <xdr:row>149</xdr:row>
      <xdr:rowOff>190501</xdr:rowOff>
    </xdr:to>
    <xdr:sp macro="" textlink="">
      <xdr:nvSpPr>
        <xdr:cNvPr id="177688" name="Rectangle 41"/>
        <xdr:cNvSpPr>
          <a:spLocks noChangeArrowheads="1"/>
        </xdr:cNvSpPr>
      </xdr:nvSpPr>
      <xdr:spPr bwMode="auto">
        <a:xfrm>
          <a:off x="2819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148</xdr:row>
      <xdr:rowOff>0</xdr:rowOff>
    </xdr:from>
    <xdr:to>
      <xdr:col>2</xdr:col>
      <xdr:colOff>352425</xdr:colOff>
      <xdr:row>149</xdr:row>
      <xdr:rowOff>190501</xdr:rowOff>
    </xdr:to>
    <xdr:sp macro="" textlink="">
      <xdr:nvSpPr>
        <xdr:cNvPr id="177689" name="Rectangle 42"/>
        <xdr:cNvSpPr>
          <a:spLocks noChangeArrowheads="1"/>
        </xdr:cNvSpPr>
      </xdr:nvSpPr>
      <xdr:spPr bwMode="auto">
        <a:xfrm>
          <a:off x="18573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148</xdr:row>
      <xdr:rowOff>0</xdr:rowOff>
    </xdr:from>
    <xdr:to>
      <xdr:col>1</xdr:col>
      <xdr:colOff>76200</xdr:colOff>
      <xdr:row>149</xdr:row>
      <xdr:rowOff>190501</xdr:rowOff>
    </xdr:to>
    <xdr:sp macro="" textlink="">
      <xdr:nvSpPr>
        <xdr:cNvPr id="177690" name="Rectangle 43"/>
        <xdr:cNvSpPr>
          <a:spLocks noChangeArrowheads="1"/>
        </xdr:cNvSpPr>
      </xdr:nvSpPr>
      <xdr:spPr bwMode="auto">
        <a:xfrm>
          <a:off x="7334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148</xdr:row>
      <xdr:rowOff>0</xdr:rowOff>
    </xdr:from>
    <xdr:to>
      <xdr:col>2</xdr:col>
      <xdr:colOff>381000</xdr:colOff>
      <xdr:row>149</xdr:row>
      <xdr:rowOff>190501</xdr:rowOff>
    </xdr:to>
    <xdr:sp macro="" textlink="">
      <xdr:nvSpPr>
        <xdr:cNvPr id="177691" name="Rectangle 44"/>
        <xdr:cNvSpPr>
          <a:spLocks noChangeArrowheads="1"/>
        </xdr:cNvSpPr>
      </xdr:nvSpPr>
      <xdr:spPr bwMode="auto">
        <a:xfrm>
          <a:off x="188595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0</xdr:colOff>
      <xdr:row>149</xdr:row>
      <xdr:rowOff>190501</xdr:rowOff>
    </xdr:to>
    <xdr:sp macro="" textlink="">
      <xdr:nvSpPr>
        <xdr:cNvPr id="177692" name="Rectangle 45"/>
        <xdr:cNvSpPr>
          <a:spLocks noChangeArrowheads="1"/>
        </xdr:cNvSpPr>
      </xdr:nvSpPr>
      <xdr:spPr bwMode="auto">
        <a:xfrm>
          <a:off x="3552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148</xdr:row>
      <xdr:rowOff>0</xdr:rowOff>
    </xdr:from>
    <xdr:to>
      <xdr:col>4</xdr:col>
      <xdr:colOff>171450</xdr:colOff>
      <xdr:row>149</xdr:row>
      <xdr:rowOff>190501</xdr:rowOff>
    </xdr:to>
    <xdr:sp macro="" textlink="">
      <xdr:nvSpPr>
        <xdr:cNvPr id="177693" name="Rectangle 46"/>
        <xdr:cNvSpPr>
          <a:spLocks noChangeArrowheads="1"/>
        </xdr:cNvSpPr>
      </xdr:nvSpPr>
      <xdr:spPr bwMode="auto">
        <a:xfrm>
          <a:off x="37242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148</xdr:row>
      <xdr:rowOff>0</xdr:rowOff>
    </xdr:from>
    <xdr:to>
      <xdr:col>5</xdr:col>
      <xdr:colOff>66675</xdr:colOff>
      <xdr:row>149</xdr:row>
      <xdr:rowOff>190501</xdr:rowOff>
    </xdr:to>
    <xdr:sp macro="" textlink="">
      <xdr:nvSpPr>
        <xdr:cNvPr id="177694" name="Rectangle 47"/>
        <xdr:cNvSpPr>
          <a:spLocks noChangeArrowheads="1"/>
        </xdr:cNvSpPr>
      </xdr:nvSpPr>
      <xdr:spPr bwMode="auto">
        <a:xfrm>
          <a:off x="5838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148</xdr:row>
      <xdr:rowOff>0</xdr:rowOff>
    </xdr:from>
    <xdr:to>
      <xdr:col>4</xdr:col>
      <xdr:colOff>28575</xdr:colOff>
      <xdr:row>149</xdr:row>
      <xdr:rowOff>190501</xdr:rowOff>
    </xdr:to>
    <xdr:sp macro="" textlink="">
      <xdr:nvSpPr>
        <xdr:cNvPr id="177695" name="Rectangle 48"/>
        <xdr:cNvSpPr>
          <a:spLocks noChangeArrowheads="1"/>
        </xdr:cNvSpPr>
      </xdr:nvSpPr>
      <xdr:spPr bwMode="auto">
        <a:xfrm>
          <a:off x="3581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148</xdr:row>
      <xdr:rowOff>0</xdr:rowOff>
    </xdr:from>
    <xdr:to>
      <xdr:col>3</xdr:col>
      <xdr:colOff>171450</xdr:colOff>
      <xdr:row>149</xdr:row>
      <xdr:rowOff>190501</xdr:rowOff>
    </xdr:to>
    <xdr:sp macro="" textlink="">
      <xdr:nvSpPr>
        <xdr:cNvPr id="177696" name="Rectangle 49"/>
        <xdr:cNvSpPr>
          <a:spLocks noChangeArrowheads="1"/>
        </xdr:cNvSpPr>
      </xdr:nvSpPr>
      <xdr:spPr bwMode="auto">
        <a:xfrm>
          <a:off x="2819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148</xdr:row>
      <xdr:rowOff>0</xdr:rowOff>
    </xdr:from>
    <xdr:to>
      <xdr:col>2</xdr:col>
      <xdr:colOff>352425</xdr:colOff>
      <xdr:row>149</xdr:row>
      <xdr:rowOff>190501</xdr:rowOff>
    </xdr:to>
    <xdr:sp macro="" textlink="">
      <xdr:nvSpPr>
        <xdr:cNvPr id="177697" name="Rectangle 50"/>
        <xdr:cNvSpPr>
          <a:spLocks noChangeArrowheads="1"/>
        </xdr:cNvSpPr>
      </xdr:nvSpPr>
      <xdr:spPr bwMode="auto">
        <a:xfrm>
          <a:off x="18573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148</xdr:row>
      <xdr:rowOff>0</xdr:rowOff>
    </xdr:from>
    <xdr:to>
      <xdr:col>1</xdr:col>
      <xdr:colOff>76200</xdr:colOff>
      <xdr:row>149</xdr:row>
      <xdr:rowOff>190501</xdr:rowOff>
    </xdr:to>
    <xdr:sp macro="" textlink="">
      <xdr:nvSpPr>
        <xdr:cNvPr id="177698" name="Rectangle 51"/>
        <xdr:cNvSpPr>
          <a:spLocks noChangeArrowheads="1"/>
        </xdr:cNvSpPr>
      </xdr:nvSpPr>
      <xdr:spPr bwMode="auto">
        <a:xfrm>
          <a:off x="7334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148</xdr:row>
      <xdr:rowOff>0</xdr:rowOff>
    </xdr:from>
    <xdr:to>
      <xdr:col>2</xdr:col>
      <xdr:colOff>381000</xdr:colOff>
      <xdr:row>149</xdr:row>
      <xdr:rowOff>190501</xdr:rowOff>
    </xdr:to>
    <xdr:sp macro="" textlink="">
      <xdr:nvSpPr>
        <xdr:cNvPr id="177699" name="Rectangle 52"/>
        <xdr:cNvSpPr>
          <a:spLocks noChangeArrowheads="1"/>
        </xdr:cNvSpPr>
      </xdr:nvSpPr>
      <xdr:spPr bwMode="auto">
        <a:xfrm>
          <a:off x="188595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0</xdr:colOff>
      <xdr:row>149</xdr:row>
      <xdr:rowOff>190501</xdr:rowOff>
    </xdr:to>
    <xdr:sp macro="" textlink="">
      <xdr:nvSpPr>
        <xdr:cNvPr id="177700" name="Rectangle 53"/>
        <xdr:cNvSpPr>
          <a:spLocks noChangeArrowheads="1"/>
        </xdr:cNvSpPr>
      </xdr:nvSpPr>
      <xdr:spPr bwMode="auto">
        <a:xfrm>
          <a:off x="3552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148</xdr:row>
      <xdr:rowOff>0</xdr:rowOff>
    </xdr:from>
    <xdr:to>
      <xdr:col>4</xdr:col>
      <xdr:colOff>171450</xdr:colOff>
      <xdr:row>149</xdr:row>
      <xdr:rowOff>190501</xdr:rowOff>
    </xdr:to>
    <xdr:sp macro="" textlink="">
      <xdr:nvSpPr>
        <xdr:cNvPr id="177701" name="Rectangle 54"/>
        <xdr:cNvSpPr>
          <a:spLocks noChangeArrowheads="1"/>
        </xdr:cNvSpPr>
      </xdr:nvSpPr>
      <xdr:spPr bwMode="auto">
        <a:xfrm>
          <a:off x="37242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148</xdr:row>
      <xdr:rowOff>0</xdr:rowOff>
    </xdr:from>
    <xdr:to>
      <xdr:col>5</xdr:col>
      <xdr:colOff>66675</xdr:colOff>
      <xdr:row>149</xdr:row>
      <xdr:rowOff>190501</xdr:rowOff>
    </xdr:to>
    <xdr:sp macro="" textlink="">
      <xdr:nvSpPr>
        <xdr:cNvPr id="177702" name="Rectangle 55"/>
        <xdr:cNvSpPr>
          <a:spLocks noChangeArrowheads="1"/>
        </xdr:cNvSpPr>
      </xdr:nvSpPr>
      <xdr:spPr bwMode="auto">
        <a:xfrm>
          <a:off x="5838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148</xdr:row>
      <xdr:rowOff>0</xdr:rowOff>
    </xdr:from>
    <xdr:to>
      <xdr:col>4</xdr:col>
      <xdr:colOff>28575</xdr:colOff>
      <xdr:row>149</xdr:row>
      <xdr:rowOff>190501</xdr:rowOff>
    </xdr:to>
    <xdr:sp macro="" textlink="">
      <xdr:nvSpPr>
        <xdr:cNvPr id="177703" name="Rectangle 56"/>
        <xdr:cNvSpPr>
          <a:spLocks noChangeArrowheads="1"/>
        </xdr:cNvSpPr>
      </xdr:nvSpPr>
      <xdr:spPr bwMode="auto">
        <a:xfrm>
          <a:off x="3581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148</xdr:row>
      <xdr:rowOff>0</xdr:rowOff>
    </xdr:from>
    <xdr:to>
      <xdr:col>3</xdr:col>
      <xdr:colOff>171450</xdr:colOff>
      <xdr:row>149</xdr:row>
      <xdr:rowOff>190501</xdr:rowOff>
    </xdr:to>
    <xdr:sp macro="" textlink="">
      <xdr:nvSpPr>
        <xdr:cNvPr id="177704" name="Rectangle 57"/>
        <xdr:cNvSpPr>
          <a:spLocks noChangeArrowheads="1"/>
        </xdr:cNvSpPr>
      </xdr:nvSpPr>
      <xdr:spPr bwMode="auto">
        <a:xfrm>
          <a:off x="2819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148</xdr:row>
      <xdr:rowOff>0</xdr:rowOff>
    </xdr:from>
    <xdr:to>
      <xdr:col>2</xdr:col>
      <xdr:colOff>352425</xdr:colOff>
      <xdr:row>149</xdr:row>
      <xdr:rowOff>190501</xdr:rowOff>
    </xdr:to>
    <xdr:sp macro="" textlink="">
      <xdr:nvSpPr>
        <xdr:cNvPr id="177705" name="Rectangle 58"/>
        <xdr:cNvSpPr>
          <a:spLocks noChangeArrowheads="1"/>
        </xdr:cNvSpPr>
      </xdr:nvSpPr>
      <xdr:spPr bwMode="auto">
        <a:xfrm>
          <a:off x="18573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148</xdr:row>
      <xdr:rowOff>0</xdr:rowOff>
    </xdr:from>
    <xdr:to>
      <xdr:col>1</xdr:col>
      <xdr:colOff>76200</xdr:colOff>
      <xdr:row>149</xdr:row>
      <xdr:rowOff>190501</xdr:rowOff>
    </xdr:to>
    <xdr:sp macro="" textlink="">
      <xdr:nvSpPr>
        <xdr:cNvPr id="177706" name="Rectangle 59"/>
        <xdr:cNvSpPr>
          <a:spLocks noChangeArrowheads="1"/>
        </xdr:cNvSpPr>
      </xdr:nvSpPr>
      <xdr:spPr bwMode="auto">
        <a:xfrm>
          <a:off x="7334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148</xdr:row>
      <xdr:rowOff>0</xdr:rowOff>
    </xdr:from>
    <xdr:to>
      <xdr:col>2</xdr:col>
      <xdr:colOff>381000</xdr:colOff>
      <xdr:row>149</xdr:row>
      <xdr:rowOff>190501</xdr:rowOff>
    </xdr:to>
    <xdr:sp macro="" textlink="">
      <xdr:nvSpPr>
        <xdr:cNvPr id="177707" name="Rectangle 60"/>
        <xdr:cNvSpPr>
          <a:spLocks noChangeArrowheads="1"/>
        </xdr:cNvSpPr>
      </xdr:nvSpPr>
      <xdr:spPr bwMode="auto">
        <a:xfrm>
          <a:off x="188595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0</xdr:colOff>
      <xdr:row>149</xdr:row>
      <xdr:rowOff>190501</xdr:rowOff>
    </xdr:to>
    <xdr:sp macro="" textlink="">
      <xdr:nvSpPr>
        <xdr:cNvPr id="177708" name="Rectangle 61"/>
        <xdr:cNvSpPr>
          <a:spLocks noChangeArrowheads="1"/>
        </xdr:cNvSpPr>
      </xdr:nvSpPr>
      <xdr:spPr bwMode="auto">
        <a:xfrm>
          <a:off x="3552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148</xdr:row>
      <xdr:rowOff>0</xdr:rowOff>
    </xdr:from>
    <xdr:to>
      <xdr:col>4</xdr:col>
      <xdr:colOff>171450</xdr:colOff>
      <xdr:row>149</xdr:row>
      <xdr:rowOff>190501</xdr:rowOff>
    </xdr:to>
    <xdr:sp macro="" textlink="">
      <xdr:nvSpPr>
        <xdr:cNvPr id="177709" name="Rectangle 62"/>
        <xdr:cNvSpPr>
          <a:spLocks noChangeArrowheads="1"/>
        </xdr:cNvSpPr>
      </xdr:nvSpPr>
      <xdr:spPr bwMode="auto">
        <a:xfrm>
          <a:off x="37242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148</xdr:row>
      <xdr:rowOff>0</xdr:rowOff>
    </xdr:from>
    <xdr:to>
      <xdr:col>5</xdr:col>
      <xdr:colOff>66675</xdr:colOff>
      <xdr:row>149</xdr:row>
      <xdr:rowOff>190501</xdr:rowOff>
    </xdr:to>
    <xdr:sp macro="" textlink="">
      <xdr:nvSpPr>
        <xdr:cNvPr id="177710" name="Rectangle 63"/>
        <xdr:cNvSpPr>
          <a:spLocks noChangeArrowheads="1"/>
        </xdr:cNvSpPr>
      </xdr:nvSpPr>
      <xdr:spPr bwMode="auto">
        <a:xfrm>
          <a:off x="5838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148</xdr:row>
      <xdr:rowOff>0</xdr:rowOff>
    </xdr:from>
    <xdr:to>
      <xdr:col>4</xdr:col>
      <xdr:colOff>28575</xdr:colOff>
      <xdr:row>149</xdr:row>
      <xdr:rowOff>190501</xdr:rowOff>
    </xdr:to>
    <xdr:sp macro="" textlink="">
      <xdr:nvSpPr>
        <xdr:cNvPr id="177711" name="Rectangle 64"/>
        <xdr:cNvSpPr>
          <a:spLocks noChangeArrowheads="1"/>
        </xdr:cNvSpPr>
      </xdr:nvSpPr>
      <xdr:spPr bwMode="auto">
        <a:xfrm>
          <a:off x="3581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148</xdr:row>
      <xdr:rowOff>0</xdr:rowOff>
    </xdr:from>
    <xdr:to>
      <xdr:col>3</xdr:col>
      <xdr:colOff>171450</xdr:colOff>
      <xdr:row>149</xdr:row>
      <xdr:rowOff>190501</xdr:rowOff>
    </xdr:to>
    <xdr:sp macro="" textlink="">
      <xdr:nvSpPr>
        <xdr:cNvPr id="177712" name="Rectangle 65"/>
        <xdr:cNvSpPr>
          <a:spLocks noChangeArrowheads="1"/>
        </xdr:cNvSpPr>
      </xdr:nvSpPr>
      <xdr:spPr bwMode="auto">
        <a:xfrm>
          <a:off x="2819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148</xdr:row>
      <xdr:rowOff>0</xdr:rowOff>
    </xdr:from>
    <xdr:to>
      <xdr:col>2</xdr:col>
      <xdr:colOff>352425</xdr:colOff>
      <xdr:row>149</xdr:row>
      <xdr:rowOff>190501</xdr:rowOff>
    </xdr:to>
    <xdr:sp macro="" textlink="">
      <xdr:nvSpPr>
        <xdr:cNvPr id="177713" name="Rectangle 66"/>
        <xdr:cNvSpPr>
          <a:spLocks noChangeArrowheads="1"/>
        </xdr:cNvSpPr>
      </xdr:nvSpPr>
      <xdr:spPr bwMode="auto">
        <a:xfrm>
          <a:off x="18573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148</xdr:row>
      <xdr:rowOff>0</xdr:rowOff>
    </xdr:from>
    <xdr:to>
      <xdr:col>1</xdr:col>
      <xdr:colOff>76200</xdr:colOff>
      <xdr:row>149</xdr:row>
      <xdr:rowOff>190501</xdr:rowOff>
    </xdr:to>
    <xdr:sp macro="" textlink="">
      <xdr:nvSpPr>
        <xdr:cNvPr id="177714" name="Rectangle 67"/>
        <xdr:cNvSpPr>
          <a:spLocks noChangeArrowheads="1"/>
        </xdr:cNvSpPr>
      </xdr:nvSpPr>
      <xdr:spPr bwMode="auto">
        <a:xfrm>
          <a:off x="7334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148</xdr:row>
      <xdr:rowOff>0</xdr:rowOff>
    </xdr:from>
    <xdr:to>
      <xdr:col>2</xdr:col>
      <xdr:colOff>381000</xdr:colOff>
      <xdr:row>149</xdr:row>
      <xdr:rowOff>190501</xdr:rowOff>
    </xdr:to>
    <xdr:sp macro="" textlink="">
      <xdr:nvSpPr>
        <xdr:cNvPr id="177715" name="Rectangle 68"/>
        <xdr:cNvSpPr>
          <a:spLocks noChangeArrowheads="1"/>
        </xdr:cNvSpPr>
      </xdr:nvSpPr>
      <xdr:spPr bwMode="auto">
        <a:xfrm>
          <a:off x="188595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0</xdr:colOff>
      <xdr:row>149</xdr:row>
      <xdr:rowOff>190501</xdr:rowOff>
    </xdr:to>
    <xdr:sp macro="" textlink="">
      <xdr:nvSpPr>
        <xdr:cNvPr id="177716" name="Rectangle 69"/>
        <xdr:cNvSpPr>
          <a:spLocks noChangeArrowheads="1"/>
        </xdr:cNvSpPr>
      </xdr:nvSpPr>
      <xdr:spPr bwMode="auto">
        <a:xfrm>
          <a:off x="3552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148</xdr:row>
      <xdr:rowOff>0</xdr:rowOff>
    </xdr:from>
    <xdr:to>
      <xdr:col>4</xdr:col>
      <xdr:colOff>171450</xdr:colOff>
      <xdr:row>149</xdr:row>
      <xdr:rowOff>190501</xdr:rowOff>
    </xdr:to>
    <xdr:sp macro="" textlink="">
      <xdr:nvSpPr>
        <xdr:cNvPr id="177717" name="Rectangle 70"/>
        <xdr:cNvSpPr>
          <a:spLocks noChangeArrowheads="1"/>
        </xdr:cNvSpPr>
      </xdr:nvSpPr>
      <xdr:spPr bwMode="auto">
        <a:xfrm>
          <a:off x="372427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148</xdr:row>
      <xdr:rowOff>0</xdr:rowOff>
    </xdr:from>
    <xdr:to>
      <xdr:col>5</xdr:col>
      <xdr:colOff>66675</xdr:colOff>
      <xdr:row>149</xdr:row>
      <xdr:rowOff>190501</xdr:rowOff>
    </xdr:to>
    <xdr:sp macro="" textlink="">
      <xdr:nvSpPr>
        <xdr:cNvPr id="177718" name="Rectangle 71"/>
        <xdr:cNvSpPr>
          <a:spLocks noChangeArrowheads="1"/>
        </xdr:cNvSpPr>
      </xdr:nvSpPr>
      <xdr:spPr bwMode="auto">
        <a:xfrm>
          <a:off x="5838825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148</xdr:row>
      <xdr:rowOff>0</xdr:rowOff>
    </xdr:from>
    <xdr:to>
      <xdr:col>4</xdr:col>
      <xdr:colOff>28575</xdr:colOff>
      <xdr:row>149</xdr:row>
      <xdr:rowOff>190501</xdr:rowOff>
    </xdr:to>
    <xdr:sp macro="" textlink="">
      <xdr:nvSpPr>
        <xdr:cNvPr id="177719" name="Rectangle 72"/>
        <xdr:cNvSpPr>
          <a:spLocks noChangeArrowheads="1"/>
        </xdr:cNvSpPr>
      </xdr:nvSpPr>
      <xdr:spPr bwMode="auto">
        <a:xfrm>
          <a:off x="3581400" y="297180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190500</xdr:rowOff>
    </xdr:to>
    <xdr:sp macro="" textlink="">
      <xdr:nvSpPr>
        <xdr:cNvPr id="183120" name="Rectangle 1"/>
        <xdr:cNvSpPr>
          <a:spLocks noChangeArrowheads="1"/>
        </xdr:cNvSpPr>
      </xdr:nvSpPr>
      <xdr:spPr bwMode="auto">
        <a:xfrm>
          <a:off x="30003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190500</xdr:rowOff>
    </xdr:to>
    <xdr:sp macro="" textlink="">
      <xdr:nvSpPr>
        <xdr:cNvPr id="183121" name="Rectangle 2"/>
        <xdr:cNvSpPr>
          <a:spLocks noChangeArrowheads="1"/>
        </xdr:cNvSpPr>
      </xdr:nvSpPr>
      <xdr:spPr bwMode="auto">
        <a:xfrm>
          <a:off x="20288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190500</xdr:rowOff>
    </xdr:to>
    <xdr:sp macro="" textlink="">
      <xdr:nvSpPr>
        <xdr:cNvPr id="183122" name="Rectangle 3"/>
        <xdr:cNvSpPr>
          <a:spLocks noChangeArrowheads="1"/>
        </xdr:cNvSpPr>
      </xdr:nvSpPr>
      <xdr:spPr bwMode="auto">
        <a:xfrm>
          <a:off x="7334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190500</xdr:rowOff>
    </xdr:to>
    <xdr:sp macro="" textlink="">
      <xdr:nvSpPr>
        <xdr:cNvPr id="183123" name="Rectangle 4"/>
        <xdr:cNvSpPr>
          <a:spLocks noChangeArrowheads="1"/>
        </xdr:cNvSpPr>
      </xdr:nvSpPr>
      <xdr:spPr bwMode="auto">
        <a:xfrm>
          <a:off x="20574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190500</xdr:rowOff>
    </xdr:to>
    <xdr:sp macro="" textlink="">
      <xdr:nvSpPr>
        <xdr:cNvPr id="183124" name="Rectangle 5"/>
        <xdr:cNvSpPr>
          <a:spLocks noChangeArrowheads="1"/>
        </xdr:cNvSpPr>
      </xdr:nvSpPr>
      <xdr:spPr bwMode="auto">
        <a:xfrm>
          <a:off x="36861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190500</xdr:rowOff>
    </xdr:to>
    <xdr:sp macro="" textlink="">
      <xdr:nvSpPr>
        <xdr:cNvPr id="183125" name="Rectangle 6"/>
        <xdr:cNvSpPr>
          <a:spLocks noChangeArrowheads="1"/>
        </xdr:cNvSpPr>
      </xdr:nvSpPr>
      <xdr:spPr bwMode="auto">
        <a:xfrm>
          <a:off x="38576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190500</xdr:rowOff>
    </xdr:to>
    <xdr:sp macro="" textlink="">
      <xdr:nvSpPr>
        <xdr:cNvPr id="183126" name="Rectangle 7"/>
        <xdr:cNvSpPr>
          <a:spLocks noChangeArrowheads="1"/>
        </xdr:cNvSpPr>
      </xdr:nvSpPr>
      <xdr:spPr bwMode="auto">
        <a:xfrm>
          <a:off x="59055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190500</xdr:rowOff>
    </xdr:to>
    <xdr:sp macro="" textlink="">
      <xdr:nvSpPr>
        <xdr:cNvPr id="183127" name="Rectangle 8"/>
        <xdr:cNvSpPr>
          <a:spLocks noChangeArrowheads="1"/>
        </xdr:cNvSpPr>
      </xdr:nvSpPr>
      <xdr:spPr bwMode="auto">
        <a:xfrm>
          <a:off x="371475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190500</xdr:rowOff>
    </xdr:to>
    <xdr:sp macro="" textlink="">
      <xdr:nvSpPr>
        <xdr:cNvPr id="183128" name="Rectangle 9"/>
        <xdr:cNvSpPr>
          <a:spLocks noChangeArrowheads="1"/>
        </xdr:cNvSpPr>
      </xdr:nvSpPr>
      <xdr:spPr bwMode="auto">
        <a:xfrm>
          <a:off x="30003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190500</xdr:rowOff>
    </xdr:to>
    <xdr:sp macro="" textlink="">
      <xdr:nvSpPr>
        <xdr:cNvPr id="183129" name="Rectangle 10"/>
        <xdr:cNvSpPr>
          <a:spLocks noChangeArrowheads="1"/>
        </xdr:cNvSpPr>
      </xdr:nvSpPr>
      <xdr:spPr bwMode="auto">
        <a:xfrm>
          <a:off x="20288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190500</xdr:rowOff>
    </xdr:to>
    <xdr:sp macro="" textlink="">
      <xdr:nvSpPr>
        <xdr:cNvPr id="183130" name="Rectangle 11"/>
        <xdr:cNvSpPr>
          <a:spLocks noChangeArrowheads="1"/>
        </xdr:cNvSpPr>
      </xdr:nvSpPr>
      <xdr:spPr bwMode="auto">
        <a:xfrm>
          <a:off x="7334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190500</xdr:rowOff>
    </xdr:to>
    <xdr:sp macro="" textlink="">
      <xdr:nvSpPr>
        <xdr:cNvPr id="183131" name="Rectangle 12"/>
        <xdr:cNvSpPr>
          <a:spLocks noChangeArrowheads="1"/>
        </xdr:cNvSpPr>
      </xdr:nvSpPr>
      <xdr:spPr bwMode="auto">
        <a:xfrm>
          <a:off x="20574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190500</xdr:rowOff>
    </xdr:to>
    <xdr:sp macro="" textlink="">
      <xdr:nvSpPr>
        <xdr:cNvPr id="183132" name="Rectangle 13"/>
        <xdr:cNvSpPr>
          <a:spLocks noChangeArrowheads="1"/>
        </xdr:cNvSpPr>
      </xdr:nvSpPr>
      <xdr:spPr bwMode="auto">
        <a:xfrm>
          <a:off x="36861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190500</xdr:rowOff>
    </xdr:to>
    <xdr:sp macro="" textlink="">
      <xdr:nvSpPr>
        <xdr:cNvPr id="183133" name="Rectangle 14"/>
        <xdr:cNvSpPr>
          <a:spLocks noChangeArrowheads="1"/>
        </xdr:cNvSpPr>
      </xdr:nvSpPr>
      <xdr:spPr bwMode="auto">
        <a:xfrm>
          <a:off x="38576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190500</xdr:rowOff>
    </xdr:to>
    <xdr:sp macro="" textlink="">
      <xdr:nvSpPr>
        <xdr:cNvPr id="183134" name="Rectangle 15"/>
        <xdr:cNvSpPr>
          <a:spLocks noChangeArrowheads="1"/>
        </xdr:cNvSpPr>
      </xdr:nvSpPr>
      <xdr:spPr bwMode="auto">
        <a:xfrm>
          <a:off x="59055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190500</xdr:rowOff>
    </xdr:to>
    <xdr:sp macro="" textlink="">
      <xdr:nvSpPr>
        <xdr:cNvPr id="183135" name="Rectangle 16"/>
        <xdr:cNvSpPr>
          <a:spLocks noChangeArrowheads="1"/>
        </xdr:cNvSpPr>
      </xdr:nvSpPr>
      <xdr:spPr bwMode="auto">
        <a:xfrm>
          <a:off x="371475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190500</xdr:rowOff>
    </xdr:to>
    <xdr:sp macro="" textlink="">
      <xdr:nvSpPr>
        <xdr:cNvPr id="183136" name="Rectangle 17"/>
        <xdr:cNvSpPr>
          <a:spLocks noChangeArrowheads="1"/>
        </xdr:cNvSpPr>
      </xdr:nvSpPr>
      <xdr:spPr bwMode="auto">
        <a:xfrm>
          <a:off x="30003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190500</xdr:rowOff>
    </xdr:to>
    <xdr:sp macro="" textlink="">
      <xdr:nvSpPr>
        <xdr:cNvPr id="183137" name="Rectangle 18"/>
        <xdr:cNvSpPr>
          <a:spLocks noChangeArrowheads="1"/>
        </xdr:cNvSpPr>
      </xdr:nvSpPr>
      <xdr:spPr bwMode="auto">
        <a:xfrm>
          <a:off x="20288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190500</xdr:rowOff>
    </xdr:to>
    <xdr:sp macro="" textlink="">
      <xdr:nvSpPr>
        <xdr:cNvPr id="183138" name="Rectangle 19"/>
        <xdr:cNvSpPr>
          <a:spLocks noChangeArrowheads="1"/>
        </xdr:cNvSpPr>
      </xdr:nvSpPr>
      <xdr:spPr bwMode="auto">
        <a:xfrm>
          <a:off x="7334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190500</xdr:rowOff>
    </xdr:to>
    <xdr:sp macro="" textlink="">
      <xdr:nvSpPr>
        <xdr:cNvPr id="183139" name="Rectangle 20"/>
        <xdr:cNvSpPr>
          <a:spLocks noChangeArrowheads="1"/>
        </xdr:cNvSpPr>
      </xdr:nvSpPr>
      <xdr:spPr bwMode="auto">
        <a:xfrm>
          <a:off x="20574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190500</xdr:rowOff>
    </xdr:to>
    <xdr:sp macro="" textlink="">
      <xdr:nvSpPr>
        <xdr:cNvPr id="183140" name="Rectangle 21"/>
        <xdr:cNvSpPr>
          <a:spLocks noChangeArrowheads="1"/>
        </xdr:cNvSpPr>
      </xdr:nvSpPr>
      <xdr:spPr bwMode="auto">
        <a:xfrm>
          <a:off x="36861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190500</xdr:rowOff>
    </xdr:to>
    <xdr:sp macro="" textlink="">
      <xdr:nvSpPr>
        <xdr:cNvPr id="183141" name="Rectangle 22"/>
        <xdr:cNvSpPr>
          <a:spLocks noChangeArrowheads="1"/>
        </xdr:cNvSpPr>
      </xdr:nvSpPr>
      <xdr:spPr bwMode="auto">
        <a:xfrm>
          <a:off x="38576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190500</xdr:rowOff>
    </xdr:to>
    <xdr:sp macro="" textlink="">
      <xdr:nvSpPr>
        <xdr:cNvPr id="183142" name="Rectangle 23"/>
        <xdr:cNvSpPr>
          <a:spLocks noChangeArrowheads="1"/>
        </xdr:cNvSpPr>
      </xdr:nvSpPr>
      <xdr:spPr bwMode="auto">
        <a:xfrm>
          <a:off x="59055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190500</xdr:rowOff>
    </xdr:to>
    <xdr:sp macro="" textlink="">
      <xdr:nvSpPr>
        <xdr:cNvPr id="183143" name="Rectangle 24"/>
        <xdr:cNvSpPr>
          <a:spLocks noChangeArrowheads="1"/>
        </xdr:cNvSpPr>
      </xdr:nvSpPr>
      <xdr:spPr bwMode="auto">
        <a:xfrm>
          <a:off x="371475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190500</xdr:rowOff>
    </xdr:to>
    <xdr:sp macro="" textlink="">
      <xdr:nvSpPr>
        <xdr:cNvPr id="183144" name="Rectangle 25"/>
        <xdr:cNvSpPr>
          <a:spLocks noChangeArrowheads="1"/>
        </xdr:cNvSpPr>
      </xdr:nvSpPr>
      <xdr:spPr bwMode="auto">
        <a:xfrm>
          <a:off x="30003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190500</xdr:rowOff>
    </xdr:to>
    <xdr:sp macro="" textlink="">
      <xdr:nvSpPr>
        <xdr:cNvPr id="183145" name="Rectangle 26"/>
        <xdr:cNvSpPr>
          <a:spLocks noChangeArrowheads="1"/>
        </xdr:cNvSpPr>
      </xdr:nvSpPr>
      <xdr:spPr bwMode="auto">
        <a:xfrm>
          <a:off x="20288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190500</xdr:rowOff>
    </xdr:to>
    <xdr:sp macro="" textlink="">
      <xdr:nvSpPr>
        <xdr:cNvPr id="183146" name="Rectangle 27"/>
        <xdr:cNvSpPr>
          <a:spLocks noChangeArrowheads="1"/>
        </xdr:cNvSpPr>
      </xdr:nvSpPr>
      <xdr:spPr bwMode="auto">
        <a:xfrm>
          <a:off x="7334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190500</xdr:rowOff>
    </xdr:to>
    <xdr:sp macro="" textlink="">
      <xdr:nvSpPr>
        <xdr:cNvPr id="183147" name="Rectangle 28"/>
        <xdr:cNvSpPr>
          <a:spLocks noChangeArrowheads="1"/>
        </xdr:cNvSpPr>
      </xdr:nvSpPr>
      <xdr:spPr bwMode="auto">
        <a:xfrm>
          <a:off x="20574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190500</xdr:rowOff>
    </xdr:to>
    <xdr:sp macro="" textlink="">
      <xdr:nvSpPr>
        <xdr:cNvPr id="183148" name="Rectangle 29"/>
        <xdr:cNvSpPr>
          <a:spLocks noChangeArrowheads="1"/>
        </xdr:cNvSpPr>
      </xdr:nvSpPr>
      <xdr:spPr bwMode="auto">
        <a:xfrm>
          <a:off x="36861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190500</xdr:rowOff>
    </xdr:to>
    <xdr:sp macro="" textlink="">
      <xdr:nvSpPr>
        <xdr:cNvPr id="183149" name="Rectangle 30"/>
        <xdr:cNvSpPr>
          <a:spLocks noChangeArrowheads="1"/>
        </xdr:cNvSpPr>
      </xdr:nvSpPr>
      <xdr:spPr bwMode="auto">
        <a:xfrm>
          <a:off x="38576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190500</xdr:rowOff>
    </xdr:to>
    <xdr:sp macro="" textlink="">
      <xdr:nvSpPr>
        <xdr:cNvPr id="183150" name="Rectangle 31"/>
        <xdr:cNvSpPr>
          <a:spLocks noChangeArrowheads="1"/>
        </xdr:cNvSpPr>
      </xdr:nvSpPr>
      <xdr:spPr bwMode="auto">
        <a:xfrm>
          <a:off x="59055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190500</xdr:rowOff>
    </xdr:to>
    <xdr:sp macro="" textlink="">
      <xdr:nvSpPr>
        <xdr:cNvPr id="183151" name="Rectangle 32"/>
        <xdr:cNvSpPr>
          <a:spLocks noChangeArrowheads="1"/>
        </xdr:cNvSpPr>
      </xdr:nvSpPr>
      <xdr:spPr bwMode="auto">
        <a:xfrm>
          <a:off x="371475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190500</xdr:rowOff>
    </xdr:to>
    <xdr:sp macro="" textlink="">
      <xdr:nvSpPr>
        <xdr:cNvPr id="183152" name="Rectangle 33"/>
        <xdr:cNvSpPr>
          <a:spLocks noChangeArrowheads="1"/>
        </xdr:cNvSpPr>
      </xdr:nvSpPr>
      <xdr:spPr bwMode="auto">
        <a:xfrm>
          <a:off x="30003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190500</xdr:rowOff>
    </xdr:to>
    <xdr:sp macro="" textlink="">
      <xdr:nvSpPr>
        <xdr:cNvPr id="183153" name="Rectangle 34"/>
        <xdr:cNvSpPr>
          <a:spLocks noChangeArrowheads="1"/>
        </xdr:cNvSpPr>
      </xdr:nvSpPr>
      <xdr:spPr bwMode="auto">
        <a:xfrm>
          <a:off x="20288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190500</xdr:rowOff>
    </xdr:to>
    <xdr:sp macro="" textlink="">
      <xdr:nvSpPr>
        <xdr:cNvPr id="183154" name="Rectangle 35"/>
        <xdr:cNvSpPr>
          <a:spLocks noChangeArrowheads="1"/>
        </xdr:cNvSpPr>
      </xdr:nvSpPr>
      <xdr:spPr bwMode="auto">
        <a:xfrm>
          <a:off x="7334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190500</xdr:rowOff>
    </xdr:to>
    <xdr:sp macro="" textlink="">
      <xdr:nvSpPr>
        <xdr:cNvPr id="183155" name="Rectangle 36"/>
        <xdr:cNvSpPr>
          <a:spLocks noChangeArrowheads="1"/>
        </xdr:cNvSpPr>
      </xdr:nvSpPr>
      <xdr:spPr bwMode="auto">
        <a:xfrm>
          <a:off x="20574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190500</xdr:rowOff>
    </xdr:to>
    <xdr:sp macro="" textlink="">
      <xdr:nvSpPr>
        <xdr:cNvPr id="183156" name="Rectangle 37"/>
        <xdr:cNvSpPr>
          <a:spLocks noChangeArrowheads="1"/>
        </xdr:cNvSpPr>
      </xdr:nvSpPr>
      <xdr:spPr bwMode="auto">
        <a:xfrm>
          <a:off x="36861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190500</xdr:rowOff>
    </xdr:to>
    <xdr:sp macro="" textlink="">
      <xdr:nvSpPr>
        <xdr:cNvPr id="183157" name="Rectangle 38"/>
        <xdr:cNvSpPr>
          <a:spLocks noChangeArrowheads="1"/>
        </xdr:cNvSpPr>
      </xdr:nvSpPr>
      <xdr:spPr bwMode="auto">
        <a:xfrm>
          <a:off x="38576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190500</xdr:rowOff>
    </xdr:to>
    <xdr:sp macro="" textlink="">
      <xdr:nvSpPr>
        <xdr:cNvPr id="183158" name="Rectangle 39"/>
        <xdr:cNvSpPr>
          <a:spLocks noChangeArrowheads="1"/>
        </xdr:cNvSpPr>
      </xdr:nvSpPr>
      <xdr:spPr bwMode="auto">
        <a:xfrm>
          <a:off x="59055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190500</xdr:rowOff>
    </xdr:to>
    <xdr:sp macro="" textlink="">
      <xdr:nvSpPr>
        <xdr:cNvPr id="183159" name="Rectangle 40"/>
        <xdr:cNvSpPr>
          <a:spLocks noChangeArrowheads="1"/>
        </xdr:cNvSpPr>
      </xdr:nvSpPr>
      <xdr:spPr bwMode="auto">
        <a:xfrm>
          <a:off x="371475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190500</xdr:rowOff>
    </xdr:to>
    <xdr:sp macro="" textlink="">
      <xdr:nvSpPr>
        <xdr:cNvPr id="183160" name="Rectangle 41"/>
        <xdr:cNvSpPr>
          <a:spLocks noChangeArrowheads="1"/>
        </xdr:cNvSpPr>
      </xdr:nvSpPr>
      <xdr:spPr bwMode="auto">
        <a:xfrm>
          <a:off x="30003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190500</xdr:rowOff>
    </xdr:to>
    <xdr:sp macro="" textlink="">
      <xdr:nvSpPr>
        <xdr:cNvPr id="183161" name="Rectangle 42"/>
        <xdr:cNvSpPr>
          <a:spLocks noChangeArrowheads="1"/>
        </xdr:cNvSpPr>
      </xdr:nvSpPr>
      <xdr:spPr bwMode="auto">
        <a:xfrm>
          <a:off x="20288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190500</xdr:rowOff>
    </xdr:to>
    <xdr:sp macro="" textlink="">
      <xdr:nvSpPr>
        <xdr:cNvPr id="183162" name="Rectangle 43"/>
        <xdr:cNvSpPr>
          <a:spLocks noChangeArrowheads="1"/>
        </xdr:cNvSpPr>
      </xdr:nvSpPr>
      <xdr:spPr bwMode="auto">
        <a:xfrm>
          <a:off x="7334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190500</xdr:rowOff>
    </xdr:to>
    <xdr:sp macro="" textlink="">
      <xdr:nvSpPr>
        <xdr:cNvPr id="183163" name="Rectangle 44"/>
        <xdr:cNvSpPr>
          <a:spLocks noChangeArrowheads="1"/>
        </xdr:cNvSpPr>
      </xdr:nvSpPr>
      <xdr:spPr bwMode="auto">
        <a:xfrm>
          <a:off x="20574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190500</xdr:rowOff>
    </xdr:to>
    <xdr:sp macro="" textlink="">
      <xdr:nvSpPr>
        <xdr:cNvPr id="183164" name="Rectangle 45"/>
        <xdr:cNvSpPr>
          <a:spLocks noChangeArrowheads="1"/>
        </xdr:cNvSpPr>
      </xdr:nvSpPr>
      <xdr:spPr bwMode="auto">
        <a:xfrm>
          <a:off x="36861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190500</xdr:rowOff>
    </xdr:to>
    <xdr:sp macro="" textlink="">
      <xdr:nvSpPr>
        <xdr:cNvPr id="183165" name="Rectangle 46"/>
        <xdr:cNvSpPr>
          <a:spLocks noChangeArrowheads="1"/>
        </xdr:cNvSpPr>
      </xdr:nvSpPr>
      <xdr:spPr bwMode="auto">
        <a:xfrm>
          <a:off x="38576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190500</xdr:rowOff>
    </xdr:to>
    <xdr:sp macro="" textlink="">
      <xdr:nvSpPr>
        <xdr:cNvPr id="183166" name="Rectangle 47"/>
        <xdr:cNvSpPr>
          <a:spLocks noChangeArrowheads="1"/>
        </xdr:cNvSpPr>
      </xdr:nvSpPr>
      <xdr:spPr bwMode="auto">
        <a:xfrm>
          <a:off x="59055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190500</xdr:rowOff>
    </xdr:to>
    <xdr:sp macro="" textlink="">
      <xdr:nvSpPr>
        <xdr:cNvPr id="183167" name="Rectangle 48"/>
        <xdr:cNvSpPr>
          <a:spLocks noChangeArrowheads="1"/>
        </xdr:cNvSpPr>
      </xdr:nvSpPr>
      <xdr:spPr bwMode="auto">
        <a:xfrm>
          <a:off x="371475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190500</xdr:rowOff>
    </xdr:to>
    <xdr:sp macro="" textlink="">
      <xdr:nvSpPr>
        <xdr:cNvPr id="183168" name="Rectangle 49"/>
        <xdr:cNvSpPr>
          <a:spLocks noChangeArrowheads="1"/>
        </xdr:cNvSpPr>
      </xdr:nvSpPr>
      <xdr:spPr bwMode="auto">
        <a:xfrm>
          <a:off x="30003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190500</xdr:rowOff>
    </xdr:to>
    <xdr:sp macro="" textlink="">
      <xdr:nvSpPr>
        <xdr:cNvPr id="183169" name="Rectangle 50"/>
        <xdr:cNvSpPr>
          <a:spLocks noChangeArrowheads="1"/>
        </xdr:cNvSpPr>
      </xdr:nvSpPr>
      <xdr:spPr bwMode="auto">
        <a:xfrm>
          <a:off x="20288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190500</xdr:rowOff>
    </xdr:to>
    <xdr:sp macro="" textlink="">
      <xdr:nvSpPr>
        <xdr:cNvPr id="183170" name="Rectangle 51"/>
        <xdr:cNvSpPr>
          <a:spLocks noChangeArrowheads="1"/>
        </xdr:cNvSpPr>
      </xdr:nvSpPr>
      <xdr:spPr bwMode="auto">
        <a:xfrm>
          <a:off x="7334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190500</xdr:rowOff>
    </xdr:to>
    <xdr:sp macro="" textlink="">
      <xdr:nvSpPr>
        <xdr:cNvPr id="183171" name="Rectangle 52"/>
        <xdr:cNvSpPr>
          <a:spLocks noChangeArrowheads="1"/>
        </xdr:cNvSpPr>
      </xdr:nvSpPr>
      <xdr:spPr bwMode="auto">
        <a:xfrm>
          <a:off x="20574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190500</xdr:rowOff>
    </xdr:to>
    <xdr:sp macro="" textlink="">
      <xdr:nvSpPr>
        <xdr:cNvPr id="183172" name="Rectangle 53"/>
        <xdr:cNvSpPr>
          <a:spLocks noChangeArrowheads="1"/>
        </xdr:cNvSpPr>
      </xdr:nvSpPr>
      <xdr:spPr bwMode="auto">
        <a:xfrm>
          <a:off x="36861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190500</xdr:rowOff>
    </xdr:to>
    <xdr:sp macro="" textlink="">
      <xdr:nvSpPr>
        <xdr:cNvPr id="183173" name="Rectangle 54"/>
        <xdr:cNvSpPr>
          <a:spLocks noChangeArrowheads="1"/>
        </xdr:cNvSpPr>
      </xdr:nvSpPr>
      <xdr:spPr bwMode="auto">
        <a:xfrm>
          <a:off x="38576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190500</xdr:rowOff>
    </xdr:to>
    <xdr:sp macro="" textlink="">
      <xdr:nvSpPr>
        <xdr:cNvPr id="183174" name="Rectangle 55"/>
        <xdr:cNvSpPr>
          <a:spLocks noChangeArrowheads="1"/>
        </xdr:cNvSpPr>
      </xdr:nvSpPr>
      <xdr:spPr bwMode="auto">
        <a:xfrm>
          <a:off x="59055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190500</xdr:rowOff>
    </xdr:to>
    <xdr:sp macro="" textlink="">
      <xdr:nvSpPr>
        <xdr:cNvPr id="183175" name="Rectangle 56"/>
        <xdr:cNvSpPr>
          <a:spLocks noChangeArrowheads="1"/>
        </xdr:cNvSpPr>
      </xdr:nvSpPr>
      <xdr:spPr bwMode="auto">
        <a:xfrm>
          <a:off x="371475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190500</xdr:rowOff>
    </xdr:to>
    <xdr:sp macro="" textlink="">
      <xdr:nvSpPr>
        <xdr:cNvPr id="183176" name="Rectangle 57"/>
        <xdr:cNvSpPr>
          <a:spLocks noChangeArrowheads="1"/>
        </xdr:cNvSpPr>
      </xdr:nvSpPr>
      <xdr:spPr bwMode="auto">
        <a:xfrm>
          <a:off x="30003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190500</xdr:rowOff>
    </xdr:to>
    <xdr:sp macro="" textlink="">
      <xdr:nvSpPr>
        <xdr:cNvPr id="183177" name="Rectangle 58"/>
        <xdr:cNvSpPr>
          <a:spLocks noChangeArrowheads="1"/>
        </xdr:cNvSpPr>
      </xdr:nvSpPr>
      <xdr:spPr bwMode="auto">
        <a:xfrm>
          <a:off x="20288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190500</xdr:rowOff>
    </xdr:to>
    <xdr:sp macro="" textlink="">
      <xdr:nvSpPr>
        <xdr:cNvPr id="183178" name="Rectangle 59"/>
        <xdr:cNvSpPr>
          <a:spLocks noChangeArrowheads="1"/>
        </xdr:cNvSpPr>
      </xdr:nvSpPr>
      <xdr:spPr bwMode="auto">
        <a:xfrm>
          <a:off x="7334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190500</xdr:rowOff>
    </xdr:to>
    <xdr:sp macro="" textlink="">
      <xdr:nvSpPr>
        <xdr:cNvPr id="183179" name="Rectangle 60"/>
        <xdr:cNvSpPr>
          <a:spLocks noChangeArrowheads="1"/>
        </xdr:cNvSpPr>
      </xdr:nvSpPr>
      <xdr:spPr bwMode="auto">
        <a:xfrm>
          <a:off x="20574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190500</xdr:rowOff>
    </xdr:to>
    <xdr:sp macro="" textlink="">
      <xdr:nvSpPr>
        <xdr:cNvPr id="183180" name="Rectangle 61"/>
        <xdr:cNvSpPr>
          <a:spLocks noChangeArrowheads="1"/>
        </xdr:cNvSpPr>
      </xdr:nvSpPr>
      <xdr:spPr bwMode="auto">
        <a:xfrm>
          <a:off x="36861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190500</xdr:rowOff>
    </xdr:to>
    <xdr:sp macro="" textlink="">
      <xdr:nvSpPr>
        <xdr:cNvPr id="183181" name="Rectangle 62"/>
        <xdr:cNvSpPr>
          <a:spLocks noChangeArrowheads="1"/>
        </xdr:cNvSpPr>
      </xdr:nvSpPr>
      <xdr:spPr bwMode="auto">
        <a:xfrm>
          <a:off x="38576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190500</xdr:rowOff>
    </xdr:to>
    <xdr:sp macro="" textlink="">
      <xdr:nvSpPr>
        <xdr:cNvPr id="183182" name="Rectangle 63"/>
        <xdr:cNvSpPr>
          <a:spLocks noChangeArrowheads="1"/>
        </xdr:cNvSpPr>
      </xdr:nvSpPr>
      <xdr:spPr bwMode="auto">
        <a:xfrm>
          <a:off x="59055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190500</xdr:rowOff>
    </xdr:to>
    <xdr:sp macro="" textlink="">
      <xdr:nvSpPr>
        <xdr:cNvPr id="183183" name="Rectangle 64"/>
        <xdr:cNvSpPr>
          <a:spLocks noChangeArrowheads="1"/>
        </xdr:cNvSpPr>
      </xdr:nvSpPr>
      <xdr:spPr bwMode="auto">
        <a:xfrm>
          <a:off x="371475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190500</xdr:rowOff>
    </xdr:to>
    <xdr:sp macro="" textlink="">
      <xdr:nvSpPr>
        <xdr:cNvPr id="183184" name="Rectangle 65"/>
        <xdr:cNvSpPr>
          <a:spLocks noChangeArrowheads="1"/>
        </xdr:cNvSpPr>
      </xdr:nvSpPr>
      <xdr:spPr bwMode="auto">
        <a:xfrm>
          <a:off x="30003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190500</xdr:rowOff>
    </xdr:to>
    <xdr:sp macro="" textlink="">
      <xdr:nvSpPr>
        <xdr:cNvPr id="183185" name="Rectangle 66"/>
        <xdr:cNvSpPr>
          <a:spLocks noChangeArrowheads="1"/>
        </xdr:cNvSpPr>
      </xdr:nvSpPr>
      <xdr:spPr bwMode="auto">
        <a:xfrm>
          <a:off x="20288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190500</xdr:rowOff>
    </xdr:to>
    <xdr:sp macro="" textlink="">
      <xdr:nvSpPr>
        <xdr:cNvPr id="183186" name="Rectangle 67"/>
        <xdr:cNvSpPr>
          <a:spLocks noChangeArrowheads="1"/>
        </xdr:cNvSpPr>
      </xdr:nvSpPr>
      <xdr:spPr bwMode="auto">
        <a:xfrm>
          <a:off x="7334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190500</xdr:rowOff>
    </xdr:to>
    <xdr:sp macro="" textlink="">
      <xdr:nvSpPr>
        <xdr:cNvPr id="183187" name="Rectangle 68"/>
        <xdr:cNvSpPr>
          <a:spLocks noChangeArrowheads="1"/>
        </xdr:cNvSpPr>
      </xdr:nvSpPr>
      <xdr:spPr bwMode="auto">
        <a:xfrm>
          <a:off x="20574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190500</xdr:rowOff>
    </xdr:to>
    <xdr:sp macro="" textlink="">
      <xdr:nvSpPr>
        <xdr:cNvPr id="183188" name="Rectangle 69"/>
        <xdr:cNvSpPr>
          <a:spLocks noChangeArrowheads="1"/>
        </xdr:cNvSpPr>
      </xdr:nvSpPr>
      <xdr:spPr bwMode="auto">
        <a:xfrm>
          <a:off x="36861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190500</xdr:rowOff>
    </xdr:to>
    <xdr:sp macro="" textlink="">
      <xdr:nvSpPr>
        <xdr:cNvPr id="183189" name="Rectangle 70"/>
        <xdr:cNvSpPr>
          <a:spLocks noChangeArrowheads="1"/>
        </xdr:cNvSpPr>
      </xdr:nvSpPr>
      <xdr:spPr bwMode="auto">
        <a:xfrm>
          <a:off x="38576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190500</xdr:rowOff>
    </xdr:to>
    <xdr:sp macro="" textlink="">
      <xdr:nvSpPr>
        <xdr:cNvPr id="183190" name="Rectangle 71"/>
        <xdr:cNvSpPr>
          <a:spLocks noChangeArrowheads="1"/>
        </xdr:cNvSpPr>
      </xdr:nvSpPr>
      <xdr:spPr bwMode="auto">
        <a:xfrm>
          <a:off x="59055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190500</xdr:rowOff>
    </xdr:to>
    <xdr:sp macro="" textlink="">
      <xdr:nvSpPr>
        <xdr:cNvPr id="183191" name="Rectangle 72"/>
        <xdr:cNvSpPr>
          <a:spLocks noChangeArrowheads="1"/>
        </xdr:cNvSpPr>
      </xdr:nvSpPr>
      <xdr:spPr bwMode="auto">
        <a:xfrm>
          <a:off x="371475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190500</xdr:rowOff>
    </xdr:to>
    <xdr:sp macro="" textlink="">
      <xdr:nvSpPr>
        <xdr:cNvPr id="183192" name="Rectangle 73"/>
        <xdr:cNvSpPr>
          <a:spLocks noChangeArrowheads="1"/>
        </xdr:cNvSpPr>
      </xdr:nvSpPr>
      <xdr:spPr bwMode="auto">
        <a:xfrm>
          <a:off x="30003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190500</xdr:rowOff>
    </xdr:to>
    <xdr:sp macro="" textlink="">
      <xdr:nvSpPr>
        <xdr:cNvPr id="183193" name="Rectangle 74"/>
        <xdr:cNvSpPr>
          <a:spLocks noChangeArrowheads="1"/>
        </xdr:cNvSpPr>
      </xdr:nvSpPr>
      <xdr:spPr bwMode="auto">
        <a:xfrm>
          <a:off x="20288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190500</xdr:rowOff>
    </xdr:to>
    <xdr:sp macro="" textlink="">
      <xdr:nvSpPr>
        <xdr:cNvPr id="183194" name="Rectangle 75"/>
        <xdr:cNvSpPr>
          <a:spLocks noChangeArrowheads="1"/>
        </xdr:cNvSpPr>
      </xdr:nvSpPr>
      <xdr:spPr bwMode="auto">
        <a:xfrm>
          <a:off x="7334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190500</xdr:rowOff>
    </xdr:to>
    <xdr:sp macro="" textlink="">
      <xdr:nvSpPr>
        <xdr:cNvPr id="183195" name="Rectangle 76"/>
        <xdr:cNvSpPr>
          <a:spLocks noChangeArrowheads="1"/>
        </xdr:cNvSpPr>
      </xdr:nvSpPr>
      <xdr:spPr bwMode="auto">
        <a:xfrm>
          <a:off x="20574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190500</xdr:rowOff>
    </xdr:to>
    <xdr:sp macro="" textlink="">
      <xdr:nvSpPr>
        <xdr:cNvPr id="183196" name="Rectangle 77"/>
        <xdr:cNvSpPr>
          <a:spLocks noChangeArrowheads="1"/>
        </xdr:cNvSpPr>
      </xdr:nvSpPr>
      <xdr:spPr bwMode="auto">
        <a:xfrm>
          <a:off x="368617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190500</xdr:rowOff>
    </xdr:to>
    <xdr:sp macro="" textlink="">
      <xdr:nvSpPr>
        <xdr:cNvPr id="183197" name="Rectangle 78"/>
        <xdr:cNvSpPr>
          <a:spLocks noChangeArrowheads="1"/>
        </xdr:cNvSpPr>
      </xdr:nvSpPr>
      <xdr:spPr bwMode="auto">
        <a:xfrm>
          <a:off x="3857625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190500</xdr:rowOff>
    </xdr:to>
    <xdr:sp macro="" textlink="">
      <xdr:nvSpPr>
        <xdr:cNvPr id="183198" name="Rectangle 79"/>
        <xdr:cNvSpPr>
          <a:spLocks noChangeArrowheads="1"/>
        </xdr:cNvSpPr>
      </xdr:nvSpPr>
      <xdr:spPr bwMode="auto">
        <a:xfrm>
          <a:off x="590550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190500</xdr:rowOff>
    </xdr:to>
    <xdr:sp macro="" textlink="">
      <xdr:nvSpPr>
        <xdr:cNvPr id="183199" name="Rectangle 80"/>
        <xdr:cNvSpPr>
          <a:spLocks noChangeArrowheads="1"/>
        </xdr:cNvSpPr>
      </xdr:nvSpPr>
      <xdr:spPr bwMode="auto">
        <a:xfrm>
          <a:off x="3714750" y="230981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3200" name="Rectangle 1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3201" name="Rectangle 2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3202" name="Rectangle 3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3203" name="Rectangle 4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3204" name="Rectangle 5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3205" name="Rectangle 6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3206" name="Rectangle 7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3207" name="Rectangle 8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3208" name="Rectangle 9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3209" name="Rectangle 10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3210" name="Rectangle 11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3211" name="Rectangle 12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3212" name="Rectangle 13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3213" name="Rectangle 14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3214" name="Rectangle 15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3215" name="Rectangle 16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3216" name="Rectangle 17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3217" name="Rectangle 18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3218" name="Rectangle 19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3219" name="Rectangle 20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3220" name="Rectangle 21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3221" name="Rectangle 22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3222" name="Rectangle 23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3223" name="Rectangle 24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3224" name="Rectangle 25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3225" name="Rectangle 26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3226" name="Rectangle 27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3227" name="Rectangle 28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3228" name="Rectangle 29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3229" name="Rectangle 30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3230" name="Rectangle 31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3231" name="Rectangle 32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3232" name="Rectangle 33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3233" name="Rectangle 34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3234" name="Rectangle 35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3235" name="Rectangle 36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3236" name="Rectangle 37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3237" name="Rectangle 38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3238" name="Rectangle 39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3239" name="Rectangle 40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3240" name="Rectangle 41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3241" name="Rectangle 42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3242" name="Rectangle 43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3243" name="Rectangle 44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3244" name="Rectangle 45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3245" name="Rectangle 46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3246" name="Rectangle 47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3247" name="Rectangle 48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3248" name="Rectangle 49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3249" name="Rectangle 50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3250" name="Rectangle 51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3251" name="Rectangle 52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3252" name="Rectangle 53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3253" name="Rectangle 54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3254" name="Rectangle 55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3255" name="Rectangle 56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3256" name="Rectangle 57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3257" name="Rectangle 58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3258" name="Rectangle 59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3259" name="Rectangle 60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3260" name="Rectangle 61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3261" name="Rectangle 62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3262" name="Rectangle 63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3263" name="Rectangle 64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3264" name="Rectangle 65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3265" name="Rectangle 66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3266" name="Rectangle 67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3267" name="Rectangle 68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3268" name="Rectangle 69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3269" name="Rectangle 70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3270" name="Rectangle 71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3271" name="Rectangle 72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3272" name="Rectangle 1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3273" name="Rectangle 2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3274" name="Rectangle 3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3275" name="Rectangle 4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3276" name="Rectangle 5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3277" name="Rectangle 6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3278" name="Rectangle 7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3279" name="Rectangle 8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3280" name="Rectangle 9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3281" name="Rectangle 10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3282" name="Rectangle 11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3283" name="Rectangle 12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3284" name="Rectangle 13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3285" name="Rectangle 14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3286" name="Rectangle 15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3287" name="Rectangle 16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3288" name="Rectangle 17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3289" name="Rectangle 18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3290" name="Rectangle 19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3291" name="Rectangle 20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3292" name="Rectangle 21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3293" name="Rectangle 22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3294" name="Rectangle 23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3295" name="Rectangle 24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8416" name="Rectangle 25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8417" name="Rectangle 26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8418" name="Rectangle 27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8419" name="Rectangle 28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8420" name="Rectangle 29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8421" name="Rectangle 30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8422" name="Rectangle 31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8423" name="Rectangle 32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8424" name="Rectangle 33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8425" name="Rectangle 34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8426" name="Rectangle 35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8427" name="Rectangle 36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8428" name="Rectangle 37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8429" name="Rectangle 38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8430" name="Rectangle 39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8431" name="Rectangle 40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8432" name="Rectangle 41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8433" name="Rectangle 42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8434" name="Rectangle 43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8435" name="Rectangle 44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8436" name="Rectangle 45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8437" name="Rectangle 46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8438" name="Rectangle 47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8439" name="Rectangle 48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8440" name="Rectangle 49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8441" name="Rectangle 50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8442" name="Rectangle 51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8443" name="Rectangle 52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8444" name="Rectangle 53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8445" name="Rectangle 54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8446" name="Rectangle 55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8447" name="Rectangle 56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8448" name="Rectangle 57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8449" name="Rectangle 58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8450" name="Rectangle 59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8451" name="Rectangle 60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8452" name="Rectangle 61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8453" name="Rectangle 62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8454" name="Rectangle 63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8455" name="Rectangle 64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122</xdr:row>
      <xdr:rowOff>0</xdr:rowOff>
    </xdr:from>
    <xdr:to>
      <xdr:col>3</xdr:col>
      <xdr:colOff>171450</xdr:colOff>
      <xdr:row>123</xdr:row>
      <xdr:rowOff>123825</xdr:rowOff>
    </xdr:to>
    <xdr:sp macro="" textlink="">
      <xdr:nvSpPr>
        <xdr:cNvPr id="188456" name="Rectangle 65"/>
        <xdr:cNvSpPr>
          <a:spLocks noChangeArrowheads="1"/>
        </xdr:cNvSpPr>
      </xdr:nvSpPr>
      <xdr:spPr bwMode="auto">
        <a:xfrm>
          <a:off x="30003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122</xdr:row>
      <xdr:rowOff>0</xdr:rowOff>
    </xdr:from>
    <xdr:to>
      <xdr:col>2</xdr:col>
      <xdr:colOff>352425</xdr:colOff>
      <xdr:row>123</xdr:row>
      <xdr:rowOff>123825</xdr:rowOff>
    </xdr:to>
    <xdr:sp macro="" textlink="">
      <xdr:nvSpPr>
        <xdr:cNvPr id="188457" name="Rectangle 66"/>
        <xdr:cNvSpPr>
          <a:spLocks noChangeArrowheads="1"/>
        </xdr:cNvSpPr>
      </xdr:nvSpPr>
      <xdr:spPr bwMode="auto">
        <a:xfrm>
          <a:off x="20288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122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88458" name="Rectangle 67"/>
        <xdr:cNvSpPr>
          <a:spLocks noChangeArrowheads="1"/>
        </xdr:cNvSpPr>
      </xdr:nvSpPr>
      <xdr:spPr bwMode="auto">
        <a:xfrm>
          <a:off x="7334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122</xdr:row>
      <xdr:rowOff>0</xdr:rowOff>
    </xdr:from>
    <xdr:to>
      <xdr:col>2</xdr:col>
      <xdr:colOff>381000</xdr:colOff>
      <xdr:row>123</xdr:row>
      <xdr:rowOff>123825</xdr:rowOff>
    </xdr:to>
    <xdr:sp macro="" textlink="">
      <xdr:nvSpPr>
        <xdr:cNvPr id="188459" name="Rectangle 68"/>
        <xdr:cNvSpPr>
          <a:spLocks noChangeArrowheads="1"/>
        </xdr:cNvSpPr>
      </xdr:nvSpPr>
      <xdr:spPr bwMode="auto">
        <a:xfrm>
          <a:off x="20574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0</xdr:colOff>
      <xdr:row>123</xdr:row>
      <xdr:rowOff>123825</xdr:rowOff>
    </xdr:to>
    <xdr:sp macro="" textlink="">
      <xdr:nvSpPr>
        <xdr:cNvPr id="188460" name="Rectangle 69"/>
        <xdr:cNvSpPr>
          <a:spLocks noChangeArrowheads="1"/>
        </xdr:cNvSpPr>
      </xdr:nvSpPr>
      <xdr:spPr bwMode="auto">
        <a:xfrm>
          <a:off x="368617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122</xdr:row>
      <xdr:rowOff>0</xdr:rowOff>
    </xdr:from>
    <xdr:to>
      <xdr:col>4</xdr:col>
      <xdr:colOff>171450</xdr:colOff>
      <xdr:row>123</xdr:row>
      <xdr:rowOff>123825</xdr:rowOff>
    </xdr:to>
    <xdr:sp macro="" textlink="">
      <xdr:nvSpPr>
        <xdr:cNvPr id="188461" name="Rectangle 70"/>
        <xdr:cNvSpPr>
          <a:spLocks noChangeArrowheads="1"/>
        </xdr:cNvSpPr>
      </xdr:nvSpPr>
      <xdr:spPr bwMode="auto">
        <a:xfrm>
          <a:off x="3857625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122</xdr:row>
      <xdr:rowOff>0</xdr:rowOff>
    </xdr:from>
    <xdr:to>
      <xdr:col>5</xdr:col>
      <xdr:colOff>66675</xdr:colOff>
      <xdr:row>123</xdr:row>
      <xdr:rowOff>123825</xdr:rowOff>
    </xdr:to>
    <xdr:sp macro="" textlink="">
      <xdr:nvSpPr>
        <xdr:cNvPr id="188462" name="Rectangle 71"/>
        <xdr:cNvSpPr>
          <a:spLocks noChangeArrowheads="1"/>
        </xdr:cNvSpPr>
      </xdr:nvSpPr>
      <xdr:spPr bwMode="auto">
        <a:xfrm>
          <a:off x="590550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122</xdr:row>
      <xdr:rowOff>0</xdr:rowOff>
    </xdr:from>
    <xdr:to>
      <xdr:col>4</xdr:col>
      <xdr:colOff>28575</xdr:colOff>
      <xdr:row>123</xdr:row>
      <xdr:rowOff>123825</xdr:rowOff>
    </xdr:to>
    <xdr:sp macro="" textlink="">
      <xdr:nvSpPr>
        <xdr:cNvPr id="188463" name="Rectangle 72"/>
        <xdr:cNvSpPr>
          <a:spLocks noChangeArrowheads="1"/>
        </xdr:cNvSpPr>
      </xdr:nvSpPr>
      <xdr:spPr bwMode="auto">
        <a:xfrm>
          <a:off x="3714750" y="230981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190500</xdr:rowOff>
    </xdr:to>
    <xdr:sp macro="" textlink="">
      <xdr:nvSpPr>
        <xdr:cNvPr id="184512" name="Rectangle 1"/>
        <xdr:cNvSpPr>
          <a:spLocks noChangeArrowheads="1"/>
        </xdr:cNvSpPr>
      </xdr:nvSpPr>
      <xdr:spPr bwMode="auto">
        <a:xfrm>
          <a:off x="317182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190500</xdr:rowOff>
    </xdr:to>
    <xdr:sp macro="" textlink="">
      <xdr:nvSpPr>
        <xdr:cNvPr id="184513" name="Rectangle 2"/>
        <xdr:cNvSpPr>
          <a:spLocks noChangeArrowheads="1"/>
        </xdr:cNvSpPr>
      </xdr:nvSpPr>
      <xdr:spPr bwMode="auto">
        <a:xfrm>
          <a:off x="21336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190500</xdr:rowOff>
    </xdr:to>
    <xdr:sp macro="" textlink="">
      <xdr:nvSpPr>
        <xdr:cNvPr id="184514" name="Rectangle 3"/>
        <xdr:cNvSpPr>
          <a:spLocks noChangeArrowheads="1"/>
        </xdr:cNvSpPr>
      </xdr:nvSpPr>
      <xdr:spPr bwMode="auto">
        <a:xfrm>
          <a:off x="8763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190500</xdr:rowOff>
    </xdr:to>
    <xdr:sp macro="" textlink="">
      <xdr:nvSpPr>
        <xdr:cNvPr id="184515" name="Rectangle 4"/>
        <xdr:cNvSpPr>
          <a:spLocks noChangeArrowheads="1"/>
        </xdr:cNvSpPr>
      </xdr:nvSpPr>
      <xdr:spPr bwMode="auto">
        <a:xfrm>
          <a:off x="21621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190500</xdr:rowOff>
    </xdr:to>
    <xdr:sp macro="" textlink="">
      <xdr:nvSpPr>
        <xdr:cNvPr id="184516" name="Rectangle 5"/>
        <xdr:cNvSpPr>
          <a:spLocks noChangeArrowheads="1"/>
        </xdr:cNvSpPr>
      </xdr:nvSpPr>
      <xdr:spPr bwMode="auto">
        <a:xfrm>
          <a:off x="38862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190500</xdr:rowOff>
    </xdr:to>
    <xdr:sp macro="" textlink="">
      <xdr:nvSpPr>
        <xdr:cNvPr id="184517" name="Rectangle 6"/>
        <xdr:cNvSpPr>
          <a:spLocks noChangeArrowheads="1"/>
        </xdr:cNvSpPr>
      </xdr:nvSpPr>
      <xdr:spPr bwMode="auto">
        <a:xfrm>
          <a:off x="405765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190500</xdr:rowOff>
    </xdr:to>
    <xdr:sp macro="" textlink="">
      <xdr:nvSpPr>
        <xdr:cNvPr id="184518" name="Rectangle 7"/>
        <xdr:cNvSpPr>
          <a:spLocks noChangeArrowheads="1"/>
        </xdr:cNvSpPr>
      </xdr:nvSpPr>
      <xdr:spPr bwMode="auto">
        <a:xfrm>
          <a:off x="60483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190500</xdr:rowOff>
    </xdr:to>
    <xdr:sp macro="" textlink="">
      <xdr:nvSpPr>
        <xdr:cNvPr id="184519" name="Rectangle 8"/>
        <xdr:cNvSpPr>
          <a:spLocks noChangeArrowheads="1"/>
        </xdr:cNvSpPr>
      </xdr:nvSpPr>
      <xdr:spPr bwMode="auto">
        <a:xfrm>
          <a:off x="39147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190500</xdr:rowOff>
    </xdr:to>
    <xdr:sp macro="" textlink="">
      <xdr:nvSpPr>
        <xdr:cNvPr id="184520" name="Rectangle 9"/>
        <xdr:cNvSpPr>
          <a:spLocks noChangeArrowheads="1"/>
        </xdr:cNvSpPr>
      </xdr:nvSpPr>
      <xdr:spPr bwMode="auto">
        <a:xfrm>
          <a:off x="317182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190500</xdr:rowOff>
    </xdr:to>
    <xdr:sp macro="" textlink="">
      <xdr:nvSpPr>
        <xdr:cNvPr id="184521" name="Rectangle 10"/>
        <xdr:cNvSpPr>
          <a:spLocks noChangeArrowheads="1"/>
        </xdr:cNvSpPr>
      </xdr:nvSpPr>
      <xdr:spPr bwMode="auto">
        <a:xfrm>
          <a:off x="21336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190500</xdr:rowOff>
    </xdr:to>
    <xdr:sp macro="" textlink="">
      <xdr:nvSpPr>
        <xdr:cNvPr id="184522" name="Rectangle 11"/>
        <xdr:cNvSpPr>
          <a:spLocks noChangeArrowheads="1"/>
        </xdr:cNvSpPr>
      </xdr:nvSpPr>
      <xdr:spPr bwMode="auto">
        <a:xfrm>
          <a:off x="8763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190500</xdr:rowOff>
    </xdr:to>
    <xdr:sp macro="" textlink="">
      <xdr:nvSpPr>
        <xdr:cNvPr id="184523" name="Rectangle 12"/>
        <xdr:cNvSpPr>
          <a:spLocks noChangeArrowheads="1"/>
        </xdr:cNvSpPr>
      </xdr:nvSpPr>
      <xdr:spPr bwMode="auto">
        <a:xfrm>
          <a:off x="21621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190500</xdr:rowOff>
    </xdr:to>
    <xdr:sp macro="" textlink="">
      <xdr:nvSpPr>
        <xdr:cNvPr id="184524" name="Rectangle 13"/>
        <xdr:cNvSpPr>
          <a:spLocks noChangeArrowheads="1"/>
        </xdr:cNvSpPr>
      </xdr:nvSpPr>
      <xdr:spPr bwMode="auto">
        <a:xfrm>
          <a:off x="38862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190500</xdr:rowOff>
    </xdr:to>
    <xdr:sp macro="" textlink="">
      <xdr:nvSpPr>
        <xdr:cNvPr id="184525" name="Rectangle 14"/>
        <xdr:cNvSpPr>
          <a:spLocks noChangeArrowheads="1"/>
        </xdr:cNvSpPr>
      </xdr:nvSpPr>
      <xdr:spPr bwMode="auto">
        <a:xfrm>
          <a:off x="405765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190500</xdr:rowOff>
    </xdr:to>
    <xdr:sp macro="" textlink="">
      <xdr:nvSpPr>
        <xdr:cNvPr id="184526" name="Rectangle 15"/>
        <xdr:cNvSpPr>
          <a:spLocks noChangeArrowheads="1"/>
        </xdr:cNvSpPr>
      </xdr:nvSpPr>
      <xdr:spPr bwMode="auto">
        <a:xfrm>
          <a:off x="60483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190500</xdr:rowOff>
    </xdr:to>
    <xdr:sp macro="" textlink="">
      <xdr:nvSpPr>
        <xdr:cNvPr id="184527" name="Rectangle 16"/>
        <xdr:cNvSpPr>
          <a:spLocks noChangeArrowheads="1"/>
        </xdr:cNvSpPr>
      </xdr:nvSpPr>
      <xdr:spPr bwMode="auto">
        <a:xfrm>
          <a:off x="39147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190500</xdr:rowOff>
    </xdr:to>
    <xdr:sp macro="" textlink="">
      <xdr:nvSpPr>
        <xdr:cNvPr id="184528" name="Rectangle 17"/>
        <xdr:cNvSpPr>
          <a:spLocks noChangeArrowheads="1"/>
        </xdr:cNvSpPr>
      </xdr:nvSpPr>
      <xdr:spPr bwMode="auto">
        <a:xfrm>
          <a:off x="317182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190500</xdr:rowOff>
    </xdr:to>
    <xdr:sp macro="" textlink="">
      <xdr:nvSpPr>
        <xdr:cNvPr id="184529" name="Rectangle 18"/>
        <xdr:cNvSpPr>
          <a:spLocks noChangeArrowheads="1"/>
        </xdr:cNvSpPr>
      </xdr:nvSpPr>
      <xdr:spPr bwMode="auto">
        <a:xfrm>
          <a:off x="21336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190500</xdr:rowOff>
    </xdr:to>
    <xdr:sp macro="" textlink="">
      <xdr:nvSpPr>
        <xdr:cNvPr id="184530" name="Rectangle 19"/>
        <xdr:cNvSpPr>
          <a:spLocks noChangeArrowheads="1"/>
        </xdr:cNvSpPr>
      </xdr:nvSpPr>
      <xdr:spPr bwMode="auto">
        <a:xfrm>
          <a:off x="8763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190500</xdr:rowOff>
    </xdr:to>
    <xdr:sp macro="" textlink="">
      <xdr:nvSpPr>
        <xdr:cNvPr id="184531" name="Rectangle 20"/>
        <xdr:cNvSpPr>
          <a:spLocks noChangeArrowheads="1"/>
        </xdr:cNvSpPr>
      </xdr:nvSpPr>
      <xdr:spPr bwMode="auto">
        <a:xfrm>
          <a:off x="21621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190500</xdr:rowOff>
    </xdr:to>
    <xdr:sp macro="" textlink="">
      <xdr:nvSpPr>
        <xdr:cNvPr id="184532" name="Rectangle 21"/>
        <xdr:cNvSpPr>
          <a:spLocks noChangeArrowheads="1"/>
        </xdr:cNvSpPr>
      </xdr:nvSpPr>
      <xdr:spPr bwMode="auto">
        <a:xfrm>
          <a:off x="38862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190500</xdr:rowOff>
    </xdr:to>
    <xdr:sp macro="" textlink="">
      <xdr:nvSpPr>
        <xdr:cNvPr id="184533" name="Rectangle 22"/>
        <xdr:cNvSpPr>
          <a:spLocks noChangeArrowheads="1"/>
        </xdr:cNvSpPr>
      </xdr:nvSpPr>
      <xdr:spPr bwMode="auto">
        <a:xfrm>
          <a:off x="405765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190500</xdr:rowOff>
    </xdr:to>
    <xdr:sp macro="" textlink="">
      <xdr:nvSpPr>
        <xdr:cNvPr id="184534" name="Rectangle 23"/>
        <xdr:cNvSpPr>
          <a:spLocks noChangeArrowheads="1"/>
        </xdr:cNvSpPr>
      </xdr:nvSpPr>
      <xdr:spPr bwMode="auto">
        <a:xfrm>
          <a:off x="60483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190500</xdr:rowOff>
    </xdr:to>
    <xdr:sp macro="" textlink="">
      <xdr:nvSpPr>
        <xdr:cNvPr id="184535" name="Rectangle 24"/>
        <xdr:cNvSpPr>
          <a:spLocks noChangeArrowheads="1"/>
        </xdr:cNvSpPr>
      </xdr:nvSpPr>
      <xdr:spPr bwMode="auto">
        <a:xfrm>
          <a:off x="39147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190500</xdr:rowOff>
    </xdr:to>
    <xdr:sp macro="" textlink="">
      <xdr:nvSpPr>
        <xdr:cNvPr id="184536" name="Rectangle 25"/>
        <xdr:cNvSpPr>
          <a:spLocks noChangeArrowheads="1"/>
        </xdr:cNvSpPr>
      </xdr:nvSpPr>
      <xdr:spPr bwMode="auto">
        <a:xfrm>
          <a:off x="317182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190500</xdr:rowOff>
    </xdr:to>
    <xdr:sp macro="" textlink="">
      <xdr:nvSpPr>
        <xdr:cNvPr id="184537" name="Rectangle 26"/>
        <xdr:cNvSpPr>
          <a:spLocks noChangeArrowheads="1"/>
        </xdr:cNvSpPr>
      </xdr:nvSpPr>
      <xdr:spPr bwMode="auto">
        <a:xfrm>
          <a:off x="21336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190500</xdr:rowOff>
    </xdr:to>
    <xdr:sp macro="" textlink="">
      <xdr:nvSpPr>
        <xdr:cNvPr id="184538" name="Rectangle 27"/>
        <xdr:cNvSpPr>
          <a:spLocks noChangeArrowheads="1"/>
        </xdr:cNvSpPr>
      </xdr:nvSpPr>
      <xdr:spPr bwMode="auto">
        <a:xfrm>
          <a:off x="8763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190500</xdr:rowOff>
    </xdr:to>
    <xdr:sp macro="" textlink="">
      <xdr:nvSpPr>
        <xdr:cNvPr id="184539" name="Rectangle 28"/>
        <xdr:cNvSpPr>
          <a:spLocks noChangeArrowheads="1"/>
        </xdr:cNvSpPr>
      </xdr:nvSpPr>
      <xdr:spPr bwMode="auto">
        <a:xfrm>
          <a:off x="21621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190500</xdr:rowOff>
    </xdr:to>
    <xdr:sp macro="" textlink="">
      <xdr:nvSpPr>
        <xdr:cNvPr id="184540" name="Rectangle 29"/>
        <xdr:cNvSpPr>
          <a:spLocks noChangeArrowheads="1"/>
        </xdr:cNvSpPr>
      </xdr:nvSpPr>
      <xdr:spPr bwMode="auto">
        <a:xfrm>
          <a:off x="38862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190500</xdr:rowOff>
    </xdr:to>
    <xdr:sp macro="" textlink="">
      <xdr:nvSpPr>
        <xdr:cNvPr id="184541" name="Rectangle 30"/>
        <xdr:cNvSpPr>
          <a:spLocks noChangeArrowheads="1"/>
        </xdr:cNvSpPr>
      </xdr:nvSpPr>
      <xdr:spPr bwMode="auto">
        <a:xfrm>
          <a:off x="405765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190500</xdr:rowOff>
    </xdr:to>
    <xdr:sp macro="" textlink="">
      <xdr:nvSpPr>
        <xdr:cNvPr id="184542" name="Rectangle 31"/>
        <xdr:cNvSpPr>
          <a:spLocks noChangeArrowheads="1"/>
        </xdr:cNvSpPr>
      </xdr:nvSpPr>
      <xdr:spPr bwMode="auto">
        <a:xfrm>
          <a:off x="60483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190500</xdr:rowOff>
    </xdr:to>
    <xdr:sp macro="" textlink="">
      <xdr:nvSpPr>
        <xdr:cNvPr id="184543" name="Rectangle 32"/>
        <xdr:cNvSpPr>
          <a:spLocks noChangeArrowheads="1"/>
        </xdr:cNvSpPr>
      </xdr:nvSpPr>
      <xdr:spPr bwMode="auto">
        <a:xfrm>
          <a:off x="39147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190500</xdr:rowOff>
    </xdr:to>
    <xdr:sp macro="" textlink="">
      <xdr:nvSpPr>
        <xdr:cNvPr id="184544" name="Rectangle 33"/>
        <xdr:cNvSpPr>
          <a:spLocks noChangeArrowheads="1"/>
        </xdr:cNvSpPr>
      </xdr:nvSpPr>
      <xdr:spPr bwMode="auto">
        <a:xfrm>
          <a:off x="317182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190500</xdr:rowOff>
    </xdr:to>
    <xdr:sp macro="" textlink="">
      <xdr:nvSpPr>
        <xdr:cNvPr id="184545" name="Rectangle 34"/>
        <xdr:cNvSpPr>
          <a:spLocks noChangeArrowheads="1"/>
        </xdr:cNvSpPr>
      </xdr:nvSpPr>
      <xdr:spPr bwMode="auto">
        <a:xfrm>
          <a:off x="21336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190500</xdr:rowOff>
    </xdr:to>
    <xdr:sp macro="" textlink="">
      <xdr:nvSpPr>
        <xdr:cNvPr id="184546" name="Rectangle 35"/>
        <xdr:cNvSpPr>
          <a:spLocks noChangeArrowheads="1"/>
        </xdr:cNvSpPr>
      </xdr:nvSpPr>
      <xdr:spPr bwMode="auto">
        <a:xfrm>
          <a:off x="8763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190500</xdr:rowOff>
    </xdr:to>
    <xdr:sp macro="" textlink="">
      <xdr:nvSpPr>
        <xdr:cNvPr id="184547" name="Rectangle 36"/>
        <xdr:cNvSpPr>
          <a:spLocks noChangeArrowheads="1"/>
        </xdr:cNvSpPr>
      </xdr:nvSpPr>
      <xdr:spPr bwMode="auto">
        <a:xfrm>
          <a:off x="21621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190500</xdr:rowOff>
    </xdr:to>
    <xdr:sp macro="" textlink="">
      <xdr:nvSpPr>
        <xdr:cNvPr id="184548" name="Rectangle 37"/>
        <xdr:cNvSpPr>
          <a:spLocks noChangeArrowheads="1"/>
        </xdr:cNvSpPr>
      </xdr:nvSpPr>
      <xdr:spPr bwMode="auto">
        <a:xfrm>
          <a:off x="38862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190500</xdr:rowOff>
    </xdr:to>
    <xdr:sp macro="" textlink="">
      <xdr:nvSpPr>
        <xdr:cNvPr id="184549" name="Rectangle 38"/>
        <xdr:cNvSpPr>
          <a:spLocks noChangeArrowheads="1"/>
        </xdr:cNvSpPr>
      </xdr:nvSpPr>
      <xdr:spPr bwMode="auto">
        <a:xfrm>
          <a:off x="405765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190500</xdr:rowOff>
    </xdr:to>
    <xdr:sp macro="" textlink="">
      <xdr:nvSpPr>
        <xdr:cNvPr id="184550" name="Rectangle 39"/>
        <xdr:cNvSpPr>
          <a:spLocks noChangeArrowheads="1"/>
        </xdr:cNvSpPr>
      </xdr:nvSpPr>
      <xdr:spPr bwMode="auto">
        <a:xfrm>
          <a:off x="60483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190500</xdr:rowOff>
    </xdr:to>
    <xdr:sp macro="" textlink="">
      <xdr:nvSpPr>
        <xdr:cNvPr id="184551" name="Rectangle 40"/>
        <xdr:cNvSpPr>
          <a:spLocks noChangeArrowheads="1"/>
        </xdr:cNvSpPr>
      </xdr:nvSpPr>
      <xdr:spPr bwMode="auto">
        <a:xfrm>
          <a:off x="39147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190500</xdr:rowOff>
    </xdr:to>
    <xdr:sp macro="" textlink="">
      <xdr:nvSpPr>
        <xdr:cNvPr id="184552" name="Rectangle 41"/>
        <xdr:cNvSpPr>
          <a:spLocks noChangeArrowheads="1"/>
        </xdr:cNvSpPr>
      </xdr:nvSpPr>
      <xdr:spPr bwMode="auto">
        <a:xfrm>
          <a:off x="317182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190500</xdr:rowOff>
    </xdr:to>
    <xdr:sp macro="" textlink="">
      <xdr:nvSpPr>
        <xdr:cNvPr id="184553" name="Rectangle 42"/>
        <xdr:cNvSpPr>
          <a:spLocks noChangeArrowheads="1"/>
        </xdr:cNvSpPr>
      </xdr:nvSpPr>
      <xdr:spPr bwMode="auto">
        <a:xfrm>
          <a:off x="21336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190500</xdr:rowOff>
    </xdr:to>
    <xdr:sp macro="" textlink="">
      <xdr:nvSpPr>
        <xdr:cNvPr id="184554" name="Rectangle 43"/>
        <xdr:cNvSpPr>
          <a:spLocks noChangeArrowheads="1"/>
        </xdr:cNvSpPr>
      </xdr:nvSpPr>
      <xdr:spPr bwMode="auto">
        <a:xfrm>
          <a:off x="8763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190500</xdr:rowOff>
    </xdr:to>
    <xdr:sp macro="" textlink="">
      <xdr:nvSpPr>
        <xdr:cNvPr id="184555" name="Rectangle 44"/>
        <xdr:cNvSpPr>
          <a:spLocks noChangeArrowheads="1"/>
        </xdr:cNvSpPr>
      </xdr:nvSpPr>
      <xdr:spPr bwMode="auto">
        <a:xfrm>
          <a:off x="21621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190500</xdr:rowOff>
    </xdr:to>
    <xdr:sp macro="" textlink="">
      <xdr:nvSpPr>
        <xdr:cNvPr id="184556" name="Rectangle 45"/>
        <xdr:cNvSpPr>
          <a:spLocks noChangeArrowheads="1"/>
        </xdr:cNvSpPr>
      </xdr:nvSpPr>
      <xdr:spPr bwMode="auto">
        <a:xfrm>
          <a:off x="38862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190500</xdr:rowOff>
    </xdr:to>
    <xdr:sp macro="" textlink="">
      <xdr:nvSpPr>
        <xdr:cNvPr id="184557" name="Rectangle 46"/>
        <xdr:cNvSpPr>
          <a:spLocks noChangeArrowheads="1"/>
        </xdr:cNvSpPr>
      </xdr:nvSpPr>
      <xdr:spPr bwMode="auto">
        <a:xfrm>
          <a:off x="405765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190500</xdr:rowOff>
    </xdr:to>
    <xdr:sp macro="" textlink="">
      <xdr:nvSpPr>
        <xdr:cNvPr id="184558" name="Rectangle 47"/>
        <xdr:cNvSpPr>
          <a:spLocks noChangeArrowheads="1"/>
        </xdr:cNvSpPr>
      </xdr:nvSpPr>
      <xdr:spPr bwMode="auto">
        <a:xfrm>
          <a:off x="60483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190500</xdr:rowOff>
    </xdr:to>
    <xdr:sp macro="" textlink="">
      <xdr:nvSpPr>
        <xdr:cNvPr id="184559" name="Rectangle 48"/>
        <xdr:cNvSpPr>
          <a:spLocks noChangeArrowheads="1"/>
        </xdr:cNvSpPr>
      </xdr:nvSpPr>
      <xdr:spPr bwMode="auto">
        <a:xfrm>
          <a:off x="39147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190500</xdr:rowOff>
    </xdr:to>
    <xdr:sp macro="" textlink="">
      <xdr:nvSpPr>
        <xdr:cNvPr id="184560" name="Rectangle 49"/>
        <xdr:cNvSpPr>
          <a:spLocks noChangeArrowheads="1"/>
        </xdr:cNvSpPr>
      </xdr:nvSpPr>
      <xdr:spPr bwMode="auto">
        <a:xfrm>
          <a:off x="317182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190500</xdr:rowOff>
    </xdr:to>
    <xdr:sp macro="" textlink="">
      <xdr:nvSpPr>
        <xdr:cNvPr id="184561" name="Rectangle 50"/>
        <xdr:cNvSpPr>
          <a:spLocks noChangeArrowheads="1"/>
        </xdr:cNvSpPr>
      </xdr:nvSpPr>
      <xdr:spPr bwMode="auto">
        <a:xfrm>
          <a:off x="21336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190500</xdr:rowOff>
    </xdr:to>
    <xdr:sp macro="" textlink="">
      <xdr:nvSpPr>
        <xdr:cNvPr id="184562" name="Rectangle 51"/>
        <xdr:cNvSpPr>
          <a:spLocks noChangeArrowheads="1"/>
        </xdr:cNvSpPr>
      </xdr:nvSpPr>
      <xdr:spPr bwMode="auto">
        <a:xfrm>
          <a:off x="8763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190500</xdr:rowOff>
    </xdr:to>
    <xdr:sp macro="" textlink="">
      <xdr:nvSpPr>
        <xdr:cNvPr id="184563" name="Rectangle 52"/>
        <xdr:cNvSpPr>
          <a:spLocks noChangeArrowheads="1"/>
        </xdr:cNvSpPr>
      </xdr:nvSpPr>
      <xdr:spPr bwMode="auto">
        <a:xfrm>
          <a:off x="21621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190500</xdr:rowOff>
    </xdr:to>
    <xdr:sp macro="" textlink="">
      <xdr:nvSpPr>
        <xdr:cNvPr id="184564" name="Rectangle 53"/>
        <xdr:cNvSpPr>
          <a:spLocks noChangeArrowheads="1"/>
        </xdr:cNvSpPr>
      </xdr:nvSpPr>
      <xdr:spPr bwMode="auto">
        <a:xfrm>
          <a:off x="38862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190500</xdr:rowOff>
    </xdr:to>
    <xdr:sp macro="" textlink="">
      <xdr:nvSpPr>
        <xdr:cNvPr id="184565" name="Rectangle 54"/>
        <xdr:cNvSpPr>
          <a:spLocks noChangeArrowheads="1"/>
        </xdr:cNvSpPr>
      </xdr:nvSpPr>
      <xdr:spPr bwMode="auto">
        <a:xfrm>
          <a:off x="405765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190500</xdr:rowOff>
    </xdr:to>
    <xdr:sp macro="" textlink="">
      <xdr:nvSpPr>
        <xdr:cNvPr id="184566" name="Rectangle 55"/>
        <xdr:cNvSpPr>
          <a:spLocks noChangeArrowheads="1"/>
        </xdr:cNvSpPr>
      </xdr:nvSpPr>
      <xdr:spPr bwMode="auto">
        <a:xfrm>
          <a:off x="60483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190500</xdr:rowOff>
    </xdr:to>
    <xdr:sp macro="" textlink="">
      <xdr:nvSpPr>
        <xdr:cNvPr id="184567" name="Rectangle 56"/>
        <xdr:cNvSpPr>
          <a:spLocks noChangeArrowheads="1"/>
        </xdr:cNvSpPr>
      </xdr:nvSpPr>
      <xdr:spPr bwMode="auto">
        <a:xfrm>
          <a:off x="39147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190500</xdr:rowOff>
    </xdr:to>
    <xdr:sp macro="" textlink="">
      <xdr:nvSpPr>
        <xdr:cNvPr id="184568" name="Rectangle 57"/>
        <xdr:cNvSpPr>
          <a:spLocks noChangeArrowheads="1"/>
        </xdr:cNvSpPr>
      </xdr:nvSpPr>
      <xdr:spPr bwMode="auto">
        <a:xfrm>
          <a:off x="317182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190500</xdr:rowOff>
    </xdr:to>
    <xdr:sp macro="" textlink="">
      <xdr:nvSpPr>
        <xdr:cNvPr id="184569" name="Rectangle 58"/>
        <xdr:cNvSpPr>
          <a:spLocks noChangeArrowheads="1"/>
        </xdr:cNvSpPr>
      </xdr:nvSpPr>
      <xdr:spPr bwMode="auto">
        <a:xfrm>
          <a:off x="21336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190500</xdr:rowOff>
    </xdr:to>
    <xdr:sp macro="" textlink="">
      <xdr:nvSpPr>
        <xdr:cNvPr id="184570" name="Rectangle 59"/>
        <xdr:cNvSpPr>
          <a:spLocks noChangeArrowheads="1"/>
        </xdr:cNvSpPr>
      </xdr:nvSpPr>
      <xdr:spPr bwMode="auto">
        <a:xfrm>
          <a:off x="8763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190500</xdr:rowOff>
    </xdr:to>
    <xdr:sp macro="" textlink="">
      <xdr:nvSpPr>
        <xdr:cNvPr id="184571" name="Rectangle 60"/>
        <xdr:cNvSpPr>
          <a:spLocks noChangeArrowheads="1"/>
        </xdr:cNvSpPr>
      </xdr:nvSpPr>
      <xdr:spPr bwMode="auto">
        <a:xfrm>
          <a:off x="21621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190500</xdr:rowOff>
    </xdr:to>
    <xdr:sp macro="" textlink="">
      <xdr:nvSpPr>
        <xdr:cNvPr id="184572" name="Rectangle 61"/>
        <xdr:cNvSpPr>
          <a:spLocks noChangeArrowheads="1"/>
        </xdr:cNvSpPr>
      </xdr:nvSpPr>
      <xdr:spPr bwMode="auto">
        <a:xfrm>
          <a:off x="38862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190500</xdr:rowOff>
    </xdr:to>
    <xdr:sp macro="" textlink="">
      <xdr:nvSpPr>
        <xdr:cNvPr id="184573" name="Rectangle 62"/>
        <xdr:cNvSpPr>
          <a:spLocks noChangeArrowheads="1"/>
        </xdr:cNvSpPr>
      </xdr:nvSpPr>
      <xdr:spPr bwMode="auto">
        <a:xfrm>
          <a:off x="405765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190500</xdr:rowOff>
    </xdr:to>
    <xdr:sp macro="" textlink="">
      <xdr:nvSpPr>
        <xdr:cNvPr id="184574" name="Rectangle 63"/>
        <xdr:cNvSpPr>
          <a:spLocks noChangeArrowheads="1"/>
        </xdr:cNvSpPr>
      </xdr:nvSpPr>
      <xdr:spPr bwMode="auto">
        <a:xfrm>
          <a:off x="60483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190500</xdr:rowOff>
    </xdr:to>
    <xdr:sp macro="" textlink="">
      <xdr:nvSpPr>
        <xdr:cNvPr id="184575" name="Rectangle 64"/>
        <xdr:cNvSpPr>
          <a:spLocks noChangeArrowheads="1"/>
        </xdr:cNvSpPr>
      </xdr:nvSpPr>
      <xdr:spPr bwMode="auto">
        <a:xfrm>
          <a:off x="39147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190500</xdr:rowOff>
    </xdr:to>
    <xdr:sp macro="" textlink="">
      <xdr:nvSpPr>
        <xdr:cNvPr id="184576" name="Rectangle 65"/>
        <xdr:cNvSpPr>
          <a:spLocks noChangeArrowheads="1"/>
        </xdr:cNvSpPr>
      </xdr:nvSpPr>
      <xdr:spPr bwMode="auto">
        <a:xfrm>
          <a:off x="317182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190500</xdr:rowOff>
    </xdr:to>
    <xdr:sp macro="" textlink="">
      <xdr:nvSpPr>
        <xdr:cNvPr id="184577" name="Rectangle 66"/>
        <xdr:cNvSpPr>
          <a:spLocks noChangeArrowheads="1"/>
        </xdr:cNvSpPr>
      </xdr:nvSpPr>
      <xdr:spPr bwMode="auto">
        <a:xfrm>
          <a:off x="21336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190500</xdr:rowOff>
    </xdr:to>
    <xdr:sp macro="" textlink="">
      <xdr:nvSpPr>
        <xdr:cNvPr id="184578" name="Rectangle 67"/>
        <xdr:cNvSpPr>
          <a:spLocks noChangeArrowheads="1"/>
        </xdr:cNvSpPr>
      </xdr:nvSpPr>
      <xdr:spPr bwMode="auto">
        <a:xfrm>
          <a:off x="8763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190500</xdr:rowOff>
    </xdr:to>
    <xdr:sp macro="" textlink="">
      <xdr:nvSpPr>
        <xdr:cNvPr id="184579" name="Rectangle 68"/>
        <xdr:cNvSpPr>
          <a:spLocks noChangeArrowheads="1"/>
        </xdr:cNvSpPr>
      </xdr:nvSpPr>
      <xdr:spPr bwMode="auto">
        <a:xfrm>
          <a:off x="21621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190500</xdr:rowOff>
    </xdr:to>
    <xdr:sp macro="" textlink="">
      <xdr:nvSpPr>
        <xdr:cNvPr id="184580" name="Rectangle 69"/>
        <xdr:cNvSpPr>
          <a:spLocks noChangeArrowheads="1"/>
        </xdr:cNvSpPr>
      </xdr:nvSpPr>
      <xdr:spPr bwMode="auto">
        <a:xfrm>
          <a:off x="38862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190500</xdr:rowOff>
    </xdr:to>
    <xdr:sp macro="" textlink="">
      <xdr:nvSpPr>
        <xdr:cNvPr id="184581" name="Rectangle 70"/>
        <xdr:cNvSpPr>
          <a:spLocks noChangeArrowheads="1"/>
        </xdr:cNvSpPr>
      </xdr:nvSpPr>
      <xdr:spPr bwMode="auto">
        <a:xfrm>
          <a:off x="405765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190500</xdr:rowOff>
    </xdr:to>
    <xdr:sp macro="" textlink="">
      <xdr:nvSpPr>
        <xdr:cNvPr id="184582" name="Rectangle 71"/>
        <xdr:cNvSpPr>
          <a:spLocks noChangeArrowheads="1"/>
        </xdr:cNvSpPr>
      </xdr:nvSpPr>
      <xdr:spPr bwMode="auto">
        <a:xfrm>
          <a:off x="60483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190500</xdr:rowOff>
    </xdr:to>
    <xdr:sp macro="" textlink="">
      <xdr:nvSpPr>
        <xdr:cNvPr id="184583" name="Rectangle 72"/>
        <xdr:cNvSpPr>
          <a:spLocks noChangeArrowheads="1"/>
        </xdr:cNvSpPr>
      </xdr:nvSpPr>
      <xdr:spPr bwMode="auto">
        <a:xfrm>
          <a:off x="39147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190500</xdr:rowOff>
    </xdr:to>
    <xdr:sp macro="" textlink="">
      <xdr:nvSpPr>
        <xdr:cNvPr id="184584" name="Rectangle 73"/>
        <xdr:cNvSpPr>
          <a:spLocks noChangeArrowheads="1"/>
        </xdr:cNvSpPr>
      </xdr:nvSpPr>
      <xdr:spPr bwMode="auto">
        <a:xfrm>
          <a:off x="317182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190500</xdr:rowOff>
    </xdr:to>
    <xdr:sp macro="" textlink="">
      <xdr:nvSpPr>
        <xdr:cNvPr id="184585" name="Rectangle 74"/>
        <xdr:cNvSpPr>
          <a:spLocks noChangeArrowheads="1"/>
        </xdr:cNvSpPr>
      </xdr:nvSpPr>
      <xdr:spPr bwMode="auto">
        <a:xfrm>
          <a:off x="21336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190500</xdr:rowOff>
    </xdr:to>
    <xdr:sp macro="" textlink="">
      <xdr:nvSpPr>
        <xdr:cNvPr id="184586" name="Rectangle 75"/>
        <xdr:cNvSpPr>
          <a:spLocks noChangeArrowheads="1"/>
        </xdr:cNvSpPr>
      </xdr:nvSpPr>
      <xdr:spPr bwMode="auto">
        <a:xfrm>
          <a:off x="8763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190500</xdr:rowOff>
    </xdr:to>
    <xdr:sp macro="" textlink="">
      <xdr:nvSpPr>
        <xdr:cNvPr id="184587" name="Rectangle 76"/>
        <xdr:cNvSpPr>
          <a:spLocks noChangeArrowheads="1"/>
        </xdr:cNvSpPr>
      </xdr:nvSpPr>
      <xdr:spPr bwMode="auto">
        <a:xfrm>
          <a:off x="21621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190500</xdr:rowOff>
    </xdr:to>
    <xdr:sp macro="" textlink="">
      <xdr:nvSpPr>
        <xdr:cNvPr id="184588" name="Rectangle 77"/>
        <xdr:cNvSpPr>
          <a:spLocks noChangeArrowheads="1"/>
        </xdr:cNvSpPr>
      </xdr:nvSpPr>
      <xdr:spPr bwMode="auto">
        <a:xfrm>
          <a:off x="38862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190500</xdr:rowOff>
    </xdr:to>
    <xdr:sp macro="" textlink="">
      <xdr:nvSpPr>
        <xdr:cNvPr id="184589" name="Rectangle 78"/>
        <xdr:cNvSpPr>
          <a:spLocks noChangeArrowheads="1"/>
        </xdr:cNvSpPr>
      </xdr:nvSpPr>
      <xdr:spPr bwMode="auto">
        <a:xfrm>
          <a:off x="405765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190500</xdr:rowOff>
    </xdr:to>
    <xdr:sp macro="" textlink="">
      <xdr:nvSpPr>
        <xdr:cNvPr id="184590" name="Rectangle 79"/>
        <xdr:cNvSpPr>
          <a:spLocks noChangeArrowheads="1"/>
        </xdr:cNvSpPr>
      </xdr:nvSpPr>
      <xdr:spPr bwMode="auto">
        <a:xfrm>
          <a:off x="60483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190500</xdr:rowOff>
    </xdr:to>
    <xdr:sp macro="" textlink="">
      <xdr:nvSpPr>
        <xdr:cNvPr id="184591" name="Rectangle 80"/>
        <xdr:cNvSpPr>
          <a:spLocks noChangeArrowheads="1"/>
        </xdr:cNvSpPr>
      </xdr:nvSpPr>
      <xdr:spPr bwMode="auto">
        <a:xfrm>
          <a:off x="39147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190500</xdr:rowOff>
    </xdr:to>
    <xdr:sp macro="" textlink="">
      <xdr:nvSpPr>
        <xdr:cNvPr id="184592" name="Rectangle 81"/>
        <xdr:cNvSpPr>
          <a:spLocks noChangeArrowheads="1"/>
        </xdr:cNvSpPr>
      </xdr:nvSpPr>
      <xdr:spPr bwMode="auto">
        <a:xfrm>
          <a:off x="317182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190500</xdr:rowOff>
    </xdr:to>
    <xdr:sp macro="" textlink="">
      <xdr:nvSpPr>
        <xdr:cNvPr id="184593" name="Rectangle 82"/>
        <xdr:cNvSpPr>
          <a:spLocks noChangeArrowheads="1"/>
        </xdr:cNvSpPr>
      </xdr:nvSpPr>
      <xdr:spPr bwMode="auto">
        <a:xfrm>
          <a:off x="21336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190500</xdr:rowOff>
    </xdr:to>
    <xdr:sp macro="" textlink="">
      <xdr:nvSpPr>
        <xdr:cNvPr id="184594" name="Rectangle 83"/>
        <xdr:cNvSpPr>
          <a:spLocks noChangeArrowheads="1"/>
        </xdr:cNvSpPr>
      </xdr:nvSpPr>
      <xdr:spPr bwMode="auto">
        <a:xfrm>
          <a:off x="8763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190500</xdr:rowOff>
    </xdr:to>
    <xdr:sp macro="" textlink="">
      <xdr:nvSpPr>
        <xdr:cNvPr id="184595" name="Rectangle 84"/>
        <xdr:cNvSpPr>
          <a:spLocks noChangeArrowheads="1"/>
        </xdr:cNvSpPr>
      </xdr:nvSpPr>
      <xdr:spPr bwMode="auto">
        <a:xfrm>
          <a:off x="21621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190500</xdr:rowOff>
    </xdr:to>
    <xdr:sp macro="" textlink="">
      <xdr:nvSpPr>
        <xdr:cNvPr id="184596" name="Rectangle 85"/>
        <xdr:cNvSpPr>
          <a:spLocks noChangeArrowheads="1"/>
        </xdr:cNvSpPr>
      </xdr:nvSpPr>
      <xdr:spPr bwMode="auto">
        <a:xfrm>
          <a:off x="388620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190500</xdr:rowOff>
    </xdr:to>
    <xdr:sp macro="" textlink="">
      <xdr:nvSpPr>
        <xdr:cNvPr id="184597" name="Rectangle 86"/>
        <xdr:cNvSpPr>
          <a:spLocks noChangeArrowheads="1"/>
        </xdr:cNvSpPr>
      </xdr:nvSpPr>
      <xdr:spPr bwMode="auto">
        <a:xfrm>
          <a:off x="4057650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190500</xdr:rowOff>
    </xdr:to>
    <xdr:sp macro="" textlink="">
      <xdr:nvSpPr>
        <xdr:cNvPr id="184598" name="Rectangle 87"/>
        <xdr:cNvSpPr>
          <a:spLocks noChangeArrowheads="1"/>
        </xdr:cNvSpPr>
      </xdr:nvSpPr>
      <xdr:spPr bwMode="auto">
        <a:xfrm>
          <a:off x="60483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190500</xdr:rowOff>
    </xdr:to>
    <xdr:sp macro="" textlink="">
      <xdr:nvSpPr>
        <xdr:cNvPr id="184599" name="Rectangle 88"/>
        <xdr:cNvSpPr>
          <a:spLocks noChangeArrowheads="1"/>
        </xdr:cNvSpPr>
      </xdr:nvSpPr>
      <xdr:spPr bwMode="auto">
        <a:xfrm>
          <a:off x="3914775" y="199263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123825</xdr:rowOff>
    </xdr:to>
    <xdr:sp macro="" textlink="">
      <xdr:nvSpPr>
        <xdr:cNvPr id="184600" name="Rectangle 1"/>
        <xdr:cNvSpPr>
          <a:spLocks noChangeArrowheads="1"/>
        </xdr:cNvSpPr>
      </xdr:nvSpPr>
      <xdr:spPr bwMode="auto">
        <a:xfrm>
          <a:off x="317182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123825</xdr:rowOff>
    </xdr:to>
    <xdr:sp macro="" textlink="">
      <xdr:nvSpPr>
        <xdr:cNvPr id="184601" name="Rectangle 2"/>
        <xdr:cNvSpPr>
          <a:spLocks noChangeArrowheads="1"/>
        </xdr:cNvSpPr>
      </xdr:nvSpPr>
      <xdr:spPr bwMode="auto">
        <a:xfrm>
          <a:off x="21336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123825</xdr:rowOff>
    </xdr:to>
    <xdr:sp macro="" textlink="">
      <xdr:nvSpPr>
        <xdr:cNvPr id="184602" name="Rectangle 3"/>
        <xdr:cNvSpPr>
          <a:spLocks noChangeArrowheads="1"/>
        </xdr:cNvSpPr>
      </xdr:nvSpPr>
      <xdr:spPr bwMode="auto">
        <a:xfrm>
          <a:off x="8763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123825</xdr:rowOff>
    </xdr:to>
    <xdr:sp macro="" textlink="">
      <xdr:nvSpPr>
        <xdr:cNvPr id="184603" name="Rectangle 4"/>
        <xdr:cNvSpPr>
          <a:spLocks noChangeArrowheads="1"/>
        </xdr:cNvSpPr>
      </xdr:nvSpPr>
      <xdr:spPr bwMode="auto">
        <a:xfrm>
          <a:off x="21621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123825</xdr:rowOff>
    </xdr:to>
    <xdr:sp macro="" textlink="">
      <xdr:nvSpPr>
        <xdr:cNvPr id="184604" name="Rectangle 5"/>
        <xdr:cNvSpPr>
          <a:spLocks noChangeArrowheads="1"/>
        </xdr:cNvSpPr>
      </xdr:nvSpPr>
      <xdr:spPr bwMode="auto">
        <a:xfrm>
          <a:off x="38862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123825</xdr:rowOff>
    </xdr:to>
    <xdr:sp macro="" textlink="">
      <xdr:nvSpPr>
        <xdr:cNvPr id="184605" name="Rectangle 6"/>
        <xdr:cNvSpPr>
          <a:spLocks noChangeArrowheads="1"/>
        </xdr:cNvSpPr>
      </xdr:nvSpPr>
      <xdr:spPr bwMode="auto">
        <a:xfrm>
          <a:off x="405765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123825</xdr:rowOff>
    </xdr:to>
    <xdr:sp macro="" textlink="">
      <xdr:nvSpPr>
        <xdr:cNvPr id="184606" name="Rectangle 7"/>
        <xdr:cNvSpPr>
          <a:spLocks noChangeArrowheads="1"/>
        </xdr:cNvSpPr>
      </xdr:nvSpPr>
      <xdr:spPr bwMode="auto">
        <a:xfrm>
          <a:off x="60483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123825</xdr:rowOff>
    </xdr:to>
    <xdr:sp macro="" textlink="">
      <xdr:nvSpPr>
        <xdr:cNvPr id="184607" name="Rectangle 8"/>
        <xdr:cNvSpPr>
          <a:spLocks noChangeArrowheads="1"/>
        </xdr:cNvSpPr>
      </xdr:nvSpPr>
      <xdr:spPr bwMode="auto">
        <a:xfrm>
          <a:off x="39147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123825</xdr:rowOff>
    </xdr:to>
    <xdr:sp macro="" textlink="">
      <xdr:nvSpPr>
        <xdr:cNvPr id="184608" name="Rectangle 9"/>
        <xdr:cNvSpPr>
          <a:spLocks noChangeArrowheads="1"/>
        </xdr:cNvSpPr>
      </xdr:nvSpPr>
      <xdr:spPr bwMode="auto">
        <a:xfrm>
          <a:off x="317182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123825</xdr:rowOff>
    </xdr:to>
    <xdr:sp macro="" textlink="">
      <xdr:nvSpPr>
        <xdr:cNvPr id="184609" name="Rectangle 10"/>
        <xdr:cNvSpPr>
          <a:spLocks noChangeArrowheads="1"/>
        </xdr:cNvSpPr>
      </xdr:nvSpPr>
      <xdr:spPr bwMode="auto">
        <a:xfrm>
          <a:off x="21336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123825</xdr:rowOff>
    </xdr:to>
    <xdr:sp macro="" textlink="">
      <xdr:nvSpPr>
        <xdr:cNvPr id="184610" name="Rectangle 11"/>
        <xdr:cNvSpPr>
          <a:spLocks noChangeArrowheads="1"/>
        </xdr:cNvSpPr>
      </xdr:nvSpPr>
      <xdr:spPr bwMode="auto">
        <a:xfrm>
          <a:off x="8763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123825</xdr:rowOff>
    </xdr:to>
    <xdr:sp macro="" textlink="">
      <xdr:nvSpPr>
        <xdr:cNvPr id="184611" name="Rectangle 12"/>
        <xdr:cNvSpPr>
          <a:spLocks noChangeArrowheads="1"/>
        </xdr:cNvSpPr>
      </xdr:nvSpPr>
      <xdr:spPr bwMode="auto">
        <a:xfrm>
          <a:off x="21621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123825</xdr:rowOff>
    </xdr:to>
    <xdr:sp macro="" textlink="">
      <xdr:nvSpPr>
        <xdr:cNvPr id="184612" name="Rectangle 13"/>
        <xdr:cNvSpPr>
          <a:spLocks noChangeArrowheads="1"/>
        </xdr:cNvSpPr>
      </xdr:nvSpPr>
      <xdr:spPr bwMode="auto">
        <a:xfrm>
          <a:off x="38862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123825</xdr:rowOff>
    </xdr:to>
    <xdr:sp macro="" textlink="">
      <xdr:nvSpPr>
        <xdr:cNvPr id="184613" name="Rectangle 14"/>
        <xdr:cNvSpPr>
          <a:spLocks noChangeArrowheads="1"/>
        </xdr:cNvSpPr>
      </xdr:nvSpPr>
      <xdr:spPr bwMode="auto">
        <a:xfrm>
          <a:off x="405765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123825</xdr:rowOff>
    </xdr:to>
    <xdr:sp macro="" textlink="">
      <xdr:nvSpPr>
        <xdr:cNvPr id="184614" name="Rectangle 15"/>
        <xdr:cNvSpPr>
          <a:spLocks noChangeArrowheads="1"/>
        </xdr:cNvSpPr>
      </xdr:nvSpPr>
      <xdr:spPr bwMode="auto">
        <a:xfrm>
          <a:off x="60483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123825</xdr:rowOff>
    </xdr:to>
    <xdr:sp macro="" textlink="">
      <xdr:nvSpPr>
        <xdr:cNvPr id="184615" name="Rectangle 16"/>
        <xdr:cNvSpPr>
          <a:spLocks noChangeArrowheads="1"/>
        </xdr:cNvSpPr>
      </xdr:nvSpPr>
      <xdr:spPr bwMode="auto">
        <a:xfrm>
          <a:off x="39147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123825</xdr:rowOff>
    </xdr:to>
    <xdr:sp macro="" textlink="">
      <xdr:nvSpPr>
        <xdr:cNvPr id="184616" name="Rectangle 17"/>
        <xdr:cNvSpPr>
          <a:spLocks noChangeArrowheads="1"/>
        </xdr:cNvSpPr>
      </xdr:nvSpPr>
      <xdr:spPr bwMode="auto">
        <a:xfrm>
          <a:off x="317182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123825</xdr:rowOff>
    </xdr:to>
    <xdr:sp macro="" textlink="">
      <xdr:nvSpPr>
        <xdr:cNvPr id="184617" name="Rectangle 18"/>
        <xdr:cNvSpPr>
          <a:spLocks noChangeArrowheads="1"/>
        </xdr:cNvSpPr>
      </xdr:nvSpPr>
      <xdr:spPr bwMode="auto">
        <a:xfrm>
          <a:off x="21336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123825</xdr:rowOff>
    </xdr:to>
    <xdr:sp macro="" textlink="">
      <xdr:nvSpPr>
        <xdr:cNvPr id="184618" name="Rectangle 19"/>
        <xdr:cNvSpPr>
          <a:spLocks noChangeArrowheads="1"/>
        </xdr:cNvSpPr>
      </xdr:nvSpPr>
      <xdr:spPr bwMode="auto">
        <a:xfrm>
          <a:off x="8763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123825</xdr:rowOff>
    </xdr:to>
    <xdr:sp macro="" textlink="">
      <xdr:nvSpPr>
        <xdr:cNvPr id="184619" name="Rectangle 20"/>
        <xdr:cNvSpPr>
          <a:spLocks noChangeArrowheads="1"/>
        </xdr:cNvSpPr>
      </xdr:nvSpPr>
      <xdr:spPr bwMode="auto">
        <a:xfrm>
          <a:off x="21621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123825</xdr:rowOff>
    </xdr:to>
    <xdr:sp macro="" textlink="">
      <xdr:nvSpPr>
        <xdr:cNvPr id="184620" name="Rectangle 21"/>
        <xdr:cNvSpPr>
          <a:spLocks noChangeArrowheads="1"/>
        </xdr:cNvSpPr>
      </xdr:nvSpPr>
      <xdr:spPr bwMode="auto">
        <a:xfrm>
          <a:off x="38862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123825</xdr:rowOff>
    </xdr:to>
    <xdr:sp macro="" textlink="">
      <xdr:nvSpPr>
        <xdr:cNvPr id="184621" name="Rectangle 22"/>
        <xdr:cNvSpPr>
          <a:spLocks noChangeArrowheads="1"/>
        </xdr:cNvSpPr>
      </xdr:nvSpPr>
      <xdr:spPr bwMode="auto">
        <a:xfrm>
          <a:off x="405765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123825</xdr:rowOff>
    </xdr:to>
    <xdr:sp macro="" textlink="">
      <xdr:nvSpPr>
        <xdr:cNvPr id="184622" name="Rectangle 23"/>
        <xdr:cNvSpPr>
          <a:spLocks noChangeArrowheads="1"/>
        </xdr:cNvSpPr>
      </xdr:nvSpPr>
      <xdr:spPr bwMode="auto">
        <a:xfrm>
          <a:off x="60483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123825</xdr:rowOff>
    </xdr:to>
    <xdr:sp macro="" textlink="">
      <xdr:nvSpPr>
        <xdr:cNvPr id="184623" name="Rectangle 24"/>
        <xdr:cNvSpPr>
          <a:spLocks noChangeArrowheads="1"/>
        </xdr:cNvSpPr>
      </xdr:nvSpPr>
      <xdr:spPr bwMode="auto">
        <a:xfrm>
          <a:off x="39147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123825</xdr:rowOff>
    </xdr:to>
    <xdr:sp macro="" textlink="">
      <xdr:nvSpPr>
        <xdr:cNvPr id="184624" name="Rectangle 25"/>
        <xdr:cNvSpPr>
          <a:spLocks noChangeArrowheads="1"/>
        </xdr:cNvSpPr>
      </xdr:nvSpPr>
      <xdr:spPr bwMode="auto">
        <a:xfrm>
          <a:off x="317182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123825</xdr:rowOff>
    </xdr:to>
    <xdr:sp macro="" textlink="">
      <xdr:nvSpPr>
        <xdr:cNvPr id="184625" name="Rectangle 26"/>
        <xdr:cNvSpPr>
          <a:spLocks noChangeArrowheads="1"/>
        </xdr:cNvSpPr>
      </xdr:nvSpPr>
      <xdr:spPr bwMode="auto">
        <a:xfrm>
          <a:off x="21336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123825</xdr:rowOff>
    </xdr:to>
    <xdr:sp macro="" textlink="">
      <xdr:nvSpPr>
        <xdr:cNvPr id="184626" name="Rectangle 27"/>
        <xdr:cNvSpPr>
          <a:spLocks noChangeArrowheads="1"/>
        </xdr:cNvSpPr>
      </xdr:nvSpPr>
      <xdr:spPr bwMode="auto">
        <a:xfrm>
          <a:off x="8763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123825</xdr:rowOff>
    </xdr:to>
    <xdr:sp macro="" textlink="">
      <xdr:nvSpPr>
        <xdr:cNvPr id="184627" name="Rectangle 28"/>
        <xdr:cNvSpPr>
          <a:spLocks noChangeArrowheads="1"/>
        </xdr:cNvSpPr>
      </xdr:nvSpPr>
      <xdr:spPr bwMode="auto">
        <a:xfrm>
          <a:off x="21621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123825</xdr:rowOff>
    </xdr:to>
    <xdr:sp macro="" textlink="">
      <xdr:nvSpPr>
        <xdr:cNvPr id="184628" name="Rectangle 29"/>
        <xdr:cNvSpPr>
          <a:spLocks noChangeArrowheads="1"/>
        </xdr:cNvSpPr>
      </xdr:nvSpPr>
      <xdr:spPr bwMode="auto">
        <a:xfrm>
          <a:off x="38862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123825</xdr:rowOff>
    </xdr:to>
    <xdr:sp macro="" textlink="">
      <xdr:nvSpPr>
        <xdr:cNvPr id="184629" name="Rectangle 30"/>
        <xdr:cNvSpPr>
          <a:spLocks noChangeArrowheads="1"/>
        </xdr:cNvSpPr>
      </xdr:nvSpPr>
      <xdr:spPr bwMode="auto">
        <a:xfrm>
          <a:off x="405765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123825</xdr:rowOff>
    </xdr:to>
    <xdr:sp macro="" textlink="">
      <xdr:nvSpPr>
        <xdr:cNvPr id="184630" name="Rectangle 31"/>
        <xdr:cNvSpPr>
          <a:spLocks noChangeArrowheads="1"/>
        </xdr:cNvSpPr>
      </xdr:nvSpPr>
      <xdr:spPr bwMode="auto">
        <a:xfrm>
          <a:off x="60483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123825</xdr:rowOff>
    </xdr:to>
    <xdr:sp macro="" textlink="">
      <xdr:nvSpPr>
        <xdr:cNvPr id="184631" name="Rectangle 32"/>
        <xdr:cNvSpPr>
          <a:spLocks noChangeArrowheads="1"/>
        </xdr:cNvSpPr>
      </xdr:nvSpPr>
      <xdr:spPr bwMode="auto">
        <a:xfrm>
          <a:off x="39147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123825</xdr:rowOff>
    </xdr:to>
    <xdr:sp macro="" textlink="">
      <xdr:nvSpPr>
        <xdr:cNvPr id="184632" name="Rectangle 33"/>
        <xdr:cNvSpPr>
          <a:spLocks noChangeArrowheads="1"/>
        </xdr:cNvSpPr>
      </xdr:nvSpPr>
      <xdr:spPr bwMode="auto">
        <a:xfrm>
          <a:off x="317182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123825</xdr:rowOff>
    </xdr:to>
    <xdr:sp macro="" textlink="">
      <xdr:nvSpPr>
        <xdr:cNvPr id="184633" name="Rectangle 34"/>
        <xdr:cNvSpPr>
          <a:spLocks noChangeArrowheads="1"/>
        </xdr:cNvSpPr>
      </xdr:nvSpPr>
      <xdr:spPr bwMode="auto">
        <a:xfrm>
          <a:off x="21336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123825</xdr:rowOff>
    </xdr:to>
    <xdr:sp macro="" textlink="">
      <xdr:nvSpPr>
        <xdr:cNvPr id="184634" name="Rectangle 35"/>
        <xdr:cNvSpPr>
          <a:spLocks noChangeArrowheads="1"/>
        </xdr:cNvSpPr>
      </xdr:nvSpPr>
      <xdr:spPr bwMode="auto">
        <a:xfrm>
          <a:off x="8763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123825</xdr:rowOff>
    </xdr:to>
    <xdr:sp macro="" textlink="">
      <xdr:nvSpPr>
        <xdr:cNvPr id="184635" name="Rectangle 36"/>
        <xdr:cNvSpPr>
          <a:spLocks noChangeArrowheads="1"/>
        </xdr:cNvSpPr>
      </xdr:nvSpPr>
      <xdr:spPr bwMode="auto">
        <a:xfrm>
          <a:off x="21621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123825</xdr:rowOff>
    </xdr:to>
    <xdr:sp macro="" textlink="">
      <xdr:nvSpPr>
        <xdr:cNvPr id="184636" name="Rectangle 37"/>
        <xdr:cNvSpPr>
          <a:spLocks noChangeArrowheads="1"/>
        </xdr:cNvSpPr>
      </xdr:nvSpPr>
      <xdr:spPr bwMode="auto">
        <a:xfrm>
          <a:off x="38862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123825</xdr:rowOff>
    </xdr:to>
    <xdr:sp macro="" textlink="">
      <xdr:nvSpPr>
        <xdr:cNvPr id="184637" name="Rectangle 38"/>
        <xdr:cNvSpPr>
          <a:spLocks noChangeArrowheads="1"/>
        </xdr:cNvSpPr>
      </xdr:nvSpPr>
      <xdr:spPr bwMode="auto">
        <a:xfrm>
          <a:off x="405765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123825</xdr:rowOff>
    </xdr:to>
    <xdr:sp macro="" textlink="">
      <xdr:nvSpPr>
        <xdr:cNvPr id="184638" name="Rectangle 39"/>
        <xdr:cNvSpPr>
          <a:spLocks noChangeArrowheads="1"/>
        </xdr:cNvSpPr>
      </xdr:nvSpPr>
      <xdr:spPr bwMode="auto">
        <a:xfrm>
          <a:off x="60483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123825</xdr:rowOff>
    </xdr:to>
    <xdr:sp macro="" textlink="">
      <xdr:nvSpPr>
        <xdr:cNvPr id="184639" name="Rectangle 40"/>
        <xdr:cNvSpPr>
          <a:spLocks noChangeArrowheads="1"/>
        </xdr:cNvSpPr>
      </xdr:nvSpPr>
      <xdr:spPr bwMode="auto">
        <a:xfrm>
          <a:off x="39147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123825</xdr:rowOff>
    </xdr:to>
    <xdr:sp macro="" textlink="">
      <xdr:nvSpPr>
        <xdr:cNvPr id="184640" name="Rectangle 41"/>
        <xdr:cNvSpPr>
          <a:spLocks noChangeArrowheads="1"/>
        </xdr:cNvSpPr>
      </xdr:nvSpPr>
      <xdr:spPr bwMode="auto">
        <a:xfrm>
          <a:off x="317182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123825</xdr:rowOff>
    </xdr:to>
    <xdr:sp macro="" textlink="">
      <xdr:nvSpPr>
        <xdr:cNvPr id="184641" name="Rectangle 42"/>
        <xdr:cNvSpPr>
          <a:spLocks noChangeArrowheads="1"/>
        </xdr:cNvSpPr>
      </xdr:nvSpPr>
      <xdr:spPr bwMode="auto">
        <a:xfrm>
          <a:off x="21336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123825</xdr:rowOff>
    </xdr:to>
    <xdr:sp macro="" textlink="">
      <xdr:nvSpPr>
        <xdr:cNvPr id="184642" name="Rectangle 43"/>
        <xdr:cNvSpPr>
          <a:spLocks noChangeArrowheads="1"/>
        </xdr:cNvSpPr>
      </xdr:nvSpPr>
      <xdr:spPr bwMode="auto">
        <a:xfrm>
          <a:off x="8763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123825</xdr:rowOff>
    </xdr:to>
    <xdr:sp macro="" textlink="">
      <xdr:nvSpPr>
        <xdr:cNvPr id="184643" name="Rectangle 44"/>
        <xdr:cNvSpPr>
          <a:spLocks noChangeArrowheads="1"/>
        </xdr:cNvSpPr>
      </xdr:nvSpPr>
      <xdr:spPr bwMode="auto">
        <a:xfrm>
          <a:off x="21621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123825</xdr:rowOff>
    </xdr:to>
    <xdr:sp macro="" textlink="">
      <xdr:nvSpPr>
        <xdr:cNvPr id="184644" name="Rectangle 45"/>
        <xdr:cNvSpPr>
          <a:spLocks noChangeArrowheads="1"/>
        </xdr:cNvSpPr>
      </xdr:nvSpPr>
      <xdr:spPr bwMode="auto">
        <a:xfrm>
          <a:off x="38862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123825</xdr:rowOff>
    </xdr:to>
    <xdr:sp macro="" textlink="">
      <xdr:nvSpPr>
        <xdr:cNvPr id="184645" name="Rectangle 46"/>
        <xdr:cNvSpPr>
          <a:spLocks noChangeArrowheads="1"/>
        </xdr:cNvSpPr>
      </xdr:nvSpPr>
      <xdr:spPr bwMode="auto">
        <a:xfrm>
          <a:off x="405765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123825</xdr:rowOff>
    </xdr:to>
    <xdr:sp macro="" textlink="">
      <xdr:nvSpPr>
        <xdr:cNvPr id="184646" name="Rectangle 47"/>
        <xdr:cNvSpPr>
          <a:spLocks noChangeArrowheads="1"/>
        </xdr:cNvSpPr>
      </xdr:nvSpPr>
      <xdr:spPr bwMode="auto">
        <a:xfrm>
          <a:off x="60483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123825</xdr:rowOff>
    </xdr:to>
    <xdr:sp macro="" textlink="">
      <xdr:nvSpPr>
        <xdr:cNvPr id="184647" name="Rectangle 48"/>
        <xdr:cNvSpPr>
          <a:spLocks noChangeArrowheads="1"/>
        </xdr:cNvSpPr>
      </xdr:nvSpPr>
      <xdr:spPr bwMode="auto">
        <a:xfrm>
          <a:off x="39147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123825</xdr:rowOff>
    </xdr:to>
    <xdr:sp macro="" textlink="">
      <xdr:nvSpPr>
        <xdr:cNvPr id="184648" name="Rectangle 49"/>
        <xdr:cNvSpPr>
          <a:spLocks noChangeArrowheads="1"/>
        </xdr:cNvSpPr>
      </xdr:nvSpPr>
      <xdr:spPr bwMode="auto">
        <a:xfrm>
          <a:off x="317182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123825</xdr:rowOff>
    </xdr:to>
    <xdr:sp macro="" textlink="">
      <xdr:nvSpPr>
        <xdr:cNvPr id="184649" name="Rectangle 50"/>
        <xdr:cNvSpPr>
          <a:spLocks noChangeArrowheads="1"/>
        </xdr:cNvSpPr>
      </xdr:nvSpPr>
      <xdr:spPr bwMode="auto">
        <a:xfrm>
          <a:off x="21336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123825</xdr:rowOff>
    </xdr:to>
    <xdr:sp macro="" textlink="">
      <xdr:nvSpPr>
        <xdr:cNvPr id="184650" name="Rectangle 51"/>
        <xdr:cNvSpPr>
          <a:spLocks noChangeArrowheads="1"/>
        </xdr:cNvSpPr>
      </xdr:nvSpPr>
      <xdr:spPr bwMode="auto">
        <a:xfrm>
          <a:off x="8763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123825</xdr:rowOff>
    </xdr:to>
    <xdr:sp macro="" textlink="">
      <xdr:nvSpPr>
        <xdr:cNvPr id="184651" name="Rectangle 52"/>
        <xdr:cNvSpPr>
          <a:spLocks noChangeArrowheads="1"/>
        </xdr:cNvSpPr>
      </xdr:nvSpPr>
      <xdr:spPr bwMode="auto">
        <a:xfrm>
          <a:off x="21621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123825</xdr:rowOff>
    </xdr:to>
    <xdr:sp macro="" textlink="">
      <xdr:nvSpPr>
        <xdr:cNvPr id="184652" name="Rectangle 53"/>
        <xdr:cNvSpPr>
          <a:spLocks noChangeArrowheads="1"/>
        </xdr:cNvSpPr>
      </xdr:nvSpPr>
      <xdr:spPr bwMode="auto">
        <a:xfrm>
          <a:off x="38862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123825</xdr:rowOff>
    </xdr:to>
    <xdr:sp macro="" textlink="">
      <xdr:nvSpPr>
        <xdr:cNvPr id="184653" name="Rectangle 54"/>
        <xdr:cNvSpPr>
          <a:spLocks noChangeArrowheads="1"/>
        </xdr:cNvSpPr>
      </xdr:nvSpPr>
      <xdr:spPr bwMode="auto">
        <a:xfrm>
          <a:off x="405765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123825</xdr:rowOff>
    </xdr:to>
    <xdr:sp macro="" textlink="">
      <xdr:nvSpPr>
        <xdr:cNvPr id="184654" name="Rectangle 55"/>
        <xdr:cNvSpPr>
          <a:spLocks noChangeArrowheads="1"/>
        </xdr:cNvSpPr>
      </xdr:nvSpPr>
      <xdr:spPr bwMode="auto">
        <a:xfrm>
          <a:off x="60483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123825</xdr:rowOff>
    </xdr:to>
    <xdr:sp macro="" textlink="">
      <xdr:nvSpPr>
        <xdr:cNvPr id="184655" name="Rectangle 56"/>
        <xdr:cNvSpPr>
          <a:spLocks noChangeArrowheads="1"/>
        </xdr:cNvSpPr>
      </xdr:nvSpPr>
      <xdr:spPr bwMode="auto">
        <a:xfrm>
          <a:off x="39147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123825</xdr:rowOff>
    </xdr:to>
    <xdr:sp macro="" textlink="">
      <xdr:nvSpPr>
        <xdr:cNvPr id="184656" name="Rectangle 57"/>
        <xdr:cNvSpPr>
          <a:spLocks noChangeArrowheads="1"/>
        </xdr:cNvSpPr>
      </xdr:nvSpPr>
      <xdr:spPr bwMode="auto">
        <a:xfrm>
          <a:off x="317182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123825</xdr:rowOff>
    </xdr:to>
    <xdr:sp macro="" textlink="">
      <xdr:nvSpPr>
        <xdr:cNvPr id="184657" name="Rectangle 58"/>
        <xdr:cNvSpPr>
          <a:spLocks noChangeArrowheads="1"/>
        </xdr:cNvSpPr>
      </xdr:nvSpPr>
      <xdr:spPr bwMode="auto">
        <a:xfrm>
          <a:off x="21336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123825</xdr:rowOff>
    </xdr:to>
    <xdr:sp macro="" textlink="">
      <xdr:nvSpPr>
        <xdr:cNvPr id="184658" name="Rectangle 59"/>
        <xdr:cNvSpPr>
          <a:spLocks noChangeArrowheads="1"/>
        </xdr:cNvSpPr>
      </xdr:nvSpPr>
      <xdr:spPr bwMode="auto">
        <a:xfrm>
          <a:off x="8763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123825</xdr:rowOff>
    </xdr:to>
    <xdr:sp macro="" textlink="">
      <xdr:nvSpPr>
        <xdr:cNvPr id="184659" name="Rectangle 60"/>
        <xdr:cNvSpPr>
          <a:spLocks noChangeArrowheads="1"/>
        </xdr:cNvSpPr>
      </xdr:nvSpPr>
      <xdr:spPr bwMode="auto">
        <a:xfrm>
          <a:off x="21621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123825</xdr:rowOff>
    </xdr:to>
    <xdr:sp macro="" textlink="">
      <xdr:nvSpPr>
        <xdr:cNvPr id="184660" name="Rectangle 61"/>
        <xdr:cNvSpPr>
          <a:spLocks noChangeArrowheads="1"/>
        </xdr:cNvSpPr>
      </xdr:nvSpPr>
      <xdr:spPr bwMode="auto">
        <a:xfrm>
          <a:off x="38862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123825</xdr:rowOff>
    </xdr:to>
    <xdr:sp macro="" textlink="">
      <xdr:nvSpPr>
        <xdr:cNvPr id="184661" name="Rectangle 62"/>
        <xdr:cNvSpPr>
          <a:spLocks noChangeArrowheads="1"/>
        </xdr:cNvSpPr>
      </xdr:nvSpPr>
      <xdr:spPr bwMode="auto">
        <a:xfrm>
          <a:off x="405765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123825</xdr:rowOff>
    </xdr:to>
    <xdr:sp macro="" textlink="">
      <xdr:nvSpPr>
        <xdr:cNvPr id="184662" name="Rectangle 63"/>
        <xdr:cNvSpPr>
          <a:spLocks noChangeArrowheads="1"/>
        </xdr:cNvSpPr>
      </xdr:nvSpPr>
      <xdr:spPr bwMode="auto">
        <a:xfrm>
          <a:off x="60483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123825</xdr:rowOff>
    </xdr:to>
    <xdr:sp macro="" textlink="">
      <xdr:nvSpPr>
        <xdr:cNvPr id="184663" name="Rectangle 64"/>
        <xdr:cNvSpPr>
          <a:spLocks noChangeArrowheads="1"/>
        </xdr:cNvSpPr>
      </xdr:nvSpPr>
      <xdr:spPr bwMode="auto">
        <a:xfrm>
          <a:off x="39147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102</xdr:row>
      <xdr:rowOff>0</xdr:rowOff>
    </xdr:from>
    <xdr:to>
      <xdr:col>3</xdr:col>
      <xdr:colOff>171450</xdr:colOff>
      <xdr:row>103</xdr:row>
      <xdr:rowOff>123825</xdr:rowOff>
    </xdr:to>
    <xdr:sp macro="" textlink="">
      <xdr:nvSpPr>
        <xdr:cNvPr id="184664" name="Rectangle 65"/>
        <xdr:cNvSpPr>
          <a:spLocks noChangeArrowheads="1"/>
        </xdr:cNvSpPr>
      </xdr:nvSpPr>
      <xdr:spPr bwMode="auto">
        <a:xfrm>
          <a:off x="317182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102</xdr:row>
      <xdr:rowOff>0</xdr:rowOff>
    </xdr:from>
    <xdr:to>
      <xdr:col>2</xdr:col>
      <xdr:colOff>352425</xdr:colOff>
      <xdr:row>103</xdr:row>
      <xdr:rowOff>123825</xdr:rowOff>
    </xdr:to>
    <xdr:sp macro="" textlink="">
      <xdr:nvSpPr>
        <xdr:cNvPr id="184665" name="Rectangle 66"/>
        <xdr:cNvSpPr>
          <a:spLocks noChangeArrowheads="1"/>
        </xdr:cNvSpPr>
      </xdr:nvSpPr>
      <xdr:spPr bwMode="auto">
        <a:xfrm>
          <a:off x="21336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102</xdr:row>
      <xdr:rowOff>0</xdr:rowOff>
    </xdr:from>
    <xdr:to>
      <xdr:col>1</xdr:col>
      <xdr:colOff>76200</xdr:colOff>
      <xdr:row>103</xdr:row>
      <xdr:rowOff>123825</xdr:rowOff>
    </xdr:to>
    <xdr:sp macro="" textlink="">
      <xdr:nvSpPr>
        <xdr:cNvPr id="184666" name="Rectangle 67"/>
        <xdr:cNvSpPr>
          <a:spLocks noChangeArrowheads="1"/>
        </xdr:cNvSpPr>
      </xdr:nvSpPr>
      <xdr:spPr bwMode="auto">
        <a:xfrm>
          <a:off x="8763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102</xdr:row>
      <xdr:rowOff>0</xdr:rowOff>
    </xdr:from>
    <xdr:to>
      <xdr:col>2</xdr:col>
      <xdr:colOff>381000</xdr:colOff>
      <xdr:row>103</xdr:row>
      <xdr:rowOff>123825</xdr:rowOff>
    </xdr:to>
    <xdr:sp macro="" textlink="">
      <xdr:nvSpPr>
        <xdr:cNvPr id="184667" name="Rectangle 68"/>
        <xdr:cNvSpPr>
          <a:spLocks noChangeArrowheads="1"/>
        </xdr:cNvSpPr>
      </xdr:nvSpPr>
      <xdr:spPr bwMode="auto">
        <a:xfrm>
          <a:off x="21621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0</xdr:colOff>
      <xdr:row>103</xdr:row>
      <xdr:rowOff>123825</xdr:rowOff>
    </xdr:to>
    <xdr:sp macro="" textlink="">
      <xdr:nvSpPr>
        <xdr:cNvPr id="184668" name="Rectangle 69"/>
        <xdr:cNvSpPr>
          <a:spLocks noChangeArrowheads="1"/>
        </xdr:cNvSpPr>
      </xdr:nvSpPr>
      <xdr:spPr bwMode="auto">
        <a:xfrm>
          <a:off x="388620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171450</xdr:colOff>
      <xdr:row>103</xdr:row>
      <xdr:rowOff>123825</xdr:rowOff>
    </xdr:to>
    <xdr:sp macro="" textlink="">
      <xdr:nvSpPr>
        <xdr:cNvPr id="184669" name="Rectangle 70"/>
        <xdr:cNvSpPr>
          <a:spLocks noChangeArrowheads="1"/>
        </xdr:cNvSpPr>
      </xdr:nvSpPr>
      <xdr:spPr bwMode="auto">
        <a:xfrm>
          <a:off x="4057650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102</xdr:row>
      <xdr:rowOff>0</xdr:rowOff>
    </xdr:from>
    <xdr:to>
      <xdr:col>5</xdr:col>
      <xdr:colOff>66675</xdr:colOff>
      <xdr:row>103</xdr:row>
      <xdr:rowOff>123825</xdr:rowOff>
    </xdr:to>
    <xdr:sp macro="" textlink="">
      <xdr:nvSpPr>
        <xdr:cNvPr id="184670" name="Rectangle 71"/>
        <xdr:cNvSpPr>
          <a:spLocks noChangeArrowheads="1"/>
        </xdr:cNvSpPr>
      </xdr:nvSpPr>
      <xdr:spPr bwMode="auto">
        <a:xfrm>
          <a:off x="60483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102</xdr:row>
      <xdr:rowOff>0</xdr:rowOff>
    </xdr:from>
    <xdr:to>
      <xdr:col>4</xdr:col>
      <xdr:colOff>28575</xdr:colOff>
      <xdr:row>103</xdr:row>
      <xdr:rowOff>123825</xdr:rowOff>
    </xdr:to>
    <xdr:sp macro="" textlink="">
      <xdr:nvSpPr>
        <xdr:cNvPr id="184671" name="Rectangle 72"/>
        <xdr:cNvSpPr>
          <a:spLocks noChangeArrowheads="1"/>
        </xdr:cNvSpPr>
      </xdr:nvSpPr>
      <xdr:spPr bwMode="auto">
        <a:xfrm>
          <a:off x="3914775" y="199263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190500</xdr:rowOff>
    </xdr:to>
    <xdr:sp macro="" textlink="">
      <xdr:nvSpPr>
        <xdr:cNvPr id="182064" name="Rectangle 1"/>
        <xdr:cNvSpPr>
          <a:spLocks noChangeArrowheads="1"/>
        </xdr:cNvSpPr>
      </xdr:nvSpPr>
      <xdr:spPr bwMode="auto">
        <a:xfrm>
          <a:off x="22383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190500</xdr:rowOff>
    </xdr:to>
    <xdr:sp macro="" textlink="">
      <xdr:nvSpPr>
        <xdr:cNvPr id="182065" name="Rectangle 2"/>
        <xdr:cNvSpPr>
          <a:spLocks noChangeArrowheads="1"/>
        </xdr:cNvSpPr>
      </xdr:nvSpPr>
      <xdr:spPr bwMode="auto">
        <a:xfrm>
          <a:off x="16668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190500</xdr:rowOff>
    </xdr:to>
    <xdr:sp macro="" textlink="">
      <xdr:nvSpPr>
        <xdr:cNvPr id="182066" name="Rectangle 3"/>
        <xdr:cNvSpPr>
          <a:spLocks noChangeArrowheads="1"/>
        </xdr:cNvSpPr>
      </xdr:nvSpPr>
      <xdr:spPr bwMode="auto">
        <a:xfrm>
          <a:off x="73342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190500</xdr:rowOff>
    </xdr:to>
    <xdr:sp macro="" textlink="">
      <xdr:nvSpPr>
        <xdr:cNvPr id="182067" name="Rectangle 4"/>
        <xdr:cNvSpPr>
          <a:spLocks noChangeArrowheads="1"/>
        </xdr:cNvSpPr>
      </xdr:nvSpPr>
      <xdr:spPr bwMode="auto">
        <a:xfrm>
          <a:off x="16954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190500</xdr:rowOff>
    </xdr:to>
    <xdr:sp macro="" textlink="">
      <xdr:nvSpPr>
        <xdr:cNvPr id="182068" name="Rectangle 5"/>
        <xdr:cNvSpPr>
          <a:spLocks noChangeArrowheads="1"/>
        </xdr:cNvSpPr>
      </xdr:nvSpPr>
      <xdr:spPr bwMode="auto">
        <a:xfrm>
          <a:off x="289560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190500</xdr:rowOff>
    </xdr:to>
    <xdr:sp macro="" textlink="">
      <xdr:nvSpPr>
        <xdr:cNvPr id="182069" name="Rectangle 6"/>
        <xdr:cNvSpPr>
          <a:spLocks noChangeArrowheads="1"/>
        </xdr:cNvSpPr>
      </xdr:nvSpPr>
      <xdr:spPr bwMode="auto">
        <a:xfrm>
          <a:off x="30670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190500</xdr:rowOff>
    </xdr:to>
    <xdr:sp macro="" textlink="">
      <xdr:nvSpPr>
        <xdr:cNvPr id="182070" name="Rectangle 7"/>
        <xdr:cNvSpPr>
          <a:spLocks noChangeArrowheads="1"/>
        </xdr:cNvSpPr>
      </xdr:nvSpPr>
      <xdr:spPr bwMode="auto">
        <a:xfrm>
          <a:off x="50577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190500</xdr:rowOff>
    </xdr:to>
    <xdr:sp macro="" textlink="">
      <xdr:nvSpPr>
        <xdr:cNvPr id="182071" name="Rectangle 8"/>
        <xdr:cNvSpPr>
          <a:spLocks noChangeArrowheads="1"/>
        </xdr:cNvSpPr>
      </xdr:nvSpPr>
      <xdr:spPr bwMode="auto">
        <a:xfrm>
          <a:off x="29241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190500</xdr:rowOff>
    </xdr:to>
    <xdr:sp macro="" textlink="">
      <xdr:nvSpPr>
        <xdr:cNvPr id="182072" name="Rectangle 9"/>
        <xdr:cNvSpPr>
          <a:spLocks noChangeArrowheads="1"/>
        </xdr:cNvSpPr>
      </xdr:nvSpPr>
      <xdr:spPr bwMode="auto">
        <a:xfrm>
          <a:off x="22383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190500</xdr:rowOff>
    </xdr:to>
    <xdr:sp macro="" textlink="">
      <xdr:nvSpPr>
        <xdr:cNvPr id="182073" name="Rectangle 10"/>
        <xdr:cNvSpPr>
          <a:spLocks noChangeArrowheads="1"/>
        </xdr:cNvSpPr>
      </xdr:nvSpPr>
      <xdr:spPr bwMode="auto">
        <a:xfrm>
          <a:off x="16668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190500</xdr:rowOff>
    </xdr:to>
    <xdr:sp macro="" textlink="">
      <xdr:nvSpPr>
        <xdr:cNvPr id="182074" name="Rectangle 11"/>
        <xdr:cNvSpPr>
          <a:spLocks noChangeArrowheads="1"/>
        </xdr:cNvSpPr>
      </xdr:nvSpPr>
      <xdr:spPr bwMode="auto">
        <a:xfrm>
          <a:off x="73342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190500</xdr:rowOff>
    </xdr:to>
    <xdr:sp macro="" textlink="">
      <xdr:nvSpPr>
        <xdr:cNvPr id="182075" name="Rectangle 12"/>
        <xdr:cNvSpPr>
          <a:spLocks noChangeArrowheads="1"/>
        </xdr:cNvSpPr>
      </xdr:nvSpPr>
      <xdr:spPr bwMode="auto">
        <a:xfrm>
          <a:off x="16954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190500</xdr:rowOff>
    </xdr:to>
    <xdr:sp macro="" textlink="">
      <xdr:nvSpPr>
        <xdr:cNvPr id="182076" name="Rectangle 13"/>
        <xdr:cNvSpPr>
          <a:spLocks noChangeArrowheads="1"/>
        </xdr:cNvSpPr>
      </xdr:nvSpPr>
      <xdr:spPr bwMode="auto">
        <a:xfrm>
          <a:off x="289560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190500</xdr:rowOff>
    </xdr:to>
    <xdr:sp macro="" textlink="">
      <xdr:nvSpPr>
        <xdr:cNvPr id="182077" name="Rectangle 14"/>
        <xdr:cNvSpPr>
          <a:spLocks noChangeArrowheads="1"/>
        </xdr:cNvSpPr>
      </xdr:nvSpPr>
      <xdr:spPr bwMode="auto">
        <a:xfrm>
          <a:off x="30670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190500</xdr:rowOff>
    </xdr:to>
    <xdr:sp macro="" textlink="">
      <xdr:nvSpPr>
        <xdr:cNvPr id="182078" name="Rectangle 15"/>
        <xdr:cNvSpPr>
          <a:spLocks noChangeArrowheads="1"/>
        </xdr:cNvSpPr>
      </xdr:nvSpPr>
      <xdr:spPr bwMode="auto">
        <a:xfrm>
          <a:off x="50577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190500</xdr:rowOff>
    </xdr:to>
    <xdr:sp macro="" textlink="">
      <xdr:nvSpPr>
        <xdr:cNvPr id="182079" name="Rectangle 16"/>
        <xdr:cNvSpPr>
          <a:spLocks noChangeArrowheads="1"/>
        </xdr:cNvSpPr>
      </xdr:nvSpPr>
      <xdr:spPr bwMode="auto">
        <a:xfrm>
          <a:off x="29241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190500</xdr:rowOff>
    </xdr:to>
    <xdr:sp macro="" textlink="">
      <xdr:nvSpPr>
        <xdr:cNvPr id="182080" name="Rectangle 17"/>
        <xdr:cNvSpPr>
          <a:spLocks noChangeArrowheads="1"/>
        </xdr:cNvSpPr>
      </xdr:nvSpPr>
      <xdr:spPr bwMode="auto">
        <a:xfrm>
          <a:off x="22383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190500</xdr:rowOff>
    </xdr:to>
    <xdr:sp macro="" textlink="">
      <xdr:nvSpPr>
        <xdr:cNvPr id="182081" name="Rectangle 18"/>
        <xdr:cNvSpPr>
          <a:spLocks noChangeArrowheads="1"/>
        </xdr:cNvSpPr>
      </xdr:nvSpPr>
      <xdr:spPr bwMode="auto">
        <a:xfrm>
          <a:off x="16668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190500</xdr:rowOff>
    </xdr:to>
    <xdr:sp macro="" textlink="">
      <xdr:nvSpPr>
        <xdr:cNvPr id="182082" name="Rectangle 19"/>
        <xdr:cNvSpPr>
          <a:spLocks noChangeArrowheads="1"/>
        </xdr:cNvSpPr>
      </xdr:nvSpPr>
      <xdr:spPr bwMode="auto">
        <a:xfrm>
          <a:off x="73342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190500</xdr:rowOff>
    </xdr:to>
    <xdr:sp macro="" textlink="">
      <xdr:nvSpPr>
        <xdr:cNvPr id="182083" name="Rectangle 20"/>
        <xdr:cNvSpPr>
          <a:spLocks noChangeArrowheads="1"/>
        </xdr:cNvSpPr>
      </xdr:nvSpPr>
      <xdr:spPr bwMode="auto">
        <a:xfrm>
          <a:off x="16954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190500</xdr:rowOff>
    </xdr:to>
    <xdr:sp macro="" textlink="">
      <xdr:nvSpPr>
        <xdr:cNvPr id="182084" name="Rectangle 21"/>
        <xdr:cNvSpPr>
          <a:spLocks noChangeArrowheads="1"/>
        </xdr:cNvSpPr>
      </xdr:nvSpPr>
      <xdr:spPr bwMode="auto">
        <a:xfrm>
          <a:off x="289560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190500</xdr:rowOff>
    </xdr:to>
    <xdr:sp macro="" textlink="">
      <xdr:nvSpPr>
        <xdr:cNvPr id="182085" name="Rectangle 22"/>
        <xdr:cNvSpPr>
          <a:spLocks noChangeArrowheads="1"/>
        </xdr:cNvSpPr>
      </xdr:nvSpPr>
      <xdr:spPr bwMode="auto">
        <a:xfrm>
          <a:off x="30670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190500</xdr:rowOff>
    </xdr:to>
    <xdr:sp macro="" textlink="">
      <xdr:nvSpPr>
        <xdr:cNvPr id="182086" name="Rectangle 23"/>
        <xdr:cNvSpPr>
          <a:spLocks noChangeArrowheads="1"/>
        </xdr:cNvSpPr>
      </xdr:nvSpPr>
      <xdr:spPr bwMode="auto">
        <a:xfrm>
          <a:off x="50577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190500</xdr:rowOff>
    </xdr:to>
    <xdr:sp macro="" textlink="">
      <xdr:nvSpPr>
        <xdr:cNvPr id="182087" name="Rectangle 24"/>
        <xdr:cNvSpPr>
          <a:spLocks noChangeArrowheads="1"/>
        </xdr:cNvSpPr>
      </xdr:nvSpPr>
      <xdr:spPr bwMode="auto">
        <a:xfrm>
          <a:off x="29241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190500</xdr:rowOff>
    </xdr:to>
    <xdr:sp macro="" textlink="">
      <xdr:nvSpPr>
        <xdr:cNvPr id="182088" name="Rectangle 25"/>
        <xdr:cNvSpPr>
          <a:spLocks noChangeArrowheads="1"/>
        </xdr:cNvSpPr>
      </xdr:nvSpPr>
      <xdr:spPr bwMode="auto">
        <a:xfrm>
          <a:off x="22383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190500</xdr:rowOff>
    </xdr:to>
    <xdr:sp macro="" textlink="">
      <xdr:nvSpPr>
        <xdr:cNvPr id="182089" name="Rectangle 26"/>
        <xdr:cNvSpPr>
          <a:spLocks noChangeArrowheads="1"/>
        </xdr:cNvSpPr>
      </xdr:nvSpPr>
      <xdr:spPr bwMode="auto">
        <a:xfrm>
          <a:off x="16668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190500</xdr:rowOff>
    </xdr:to>
    <xdr:sp macro="" textlink="">
      <xdr:nvSpPr>
        <xdr:cNvPr id="182090" name="Rectangle 27"/>
        <xdr:cNvSpPr>
          <a:spLocks noChangeArrowheads="1"/>
        </xdr:cNvSpPr>
      </xdr:nvSpPr>
      <xdr:spPr bwMode="auto">
        <a:xfrm>
          <a:off x="73342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190500</xdr:rowOff>
    </xdr:to>
    <xdr:sp macro="" textlink="">
      <xdr:nvSpPr>
        <xdr:cNvPr id="182091" name="Rectangle 28"/>
        <xdr:cNvSpPr>
          <a:spLocks noChangeArrowheads="1"/>
        </xdr:cNvSpPr>
      </xdr:nvSpPr>
      <xdr:spPr bwMode="auto">
        <a:xfrm>
          <a:off x="16954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190500</xdr:rowOff>
    </xdr:to>
    <xdr:sp macro="" textlink="">
      <xdr:nvSpPr>
        <xdr:cNvPr id="182092" name="Rectangle 29"/>
        <xdr:cNvSpPr>
          <a:spLocks noChangeArrowheads="1"/>
        </xdr:cNvSpPr>
      </xdr:nvSpPr>
      <xdr:spPr bwMode="auto">
        <a:xfrm>
          <a:off x="289560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190500</xdr:rowOff>
    </xdr:to>
    <xdr:sp macro="" textlink="">
      <xdr:nvSpPr>
        <xdr:cNvPr id="182093" name="Rectangle 30"/>
        <xdr:cNvSpPr>
          <a:spLocks noChangeArrowheads="1"/>
        </xdr:cNvSpPr>
      </xdr:nvSpPr>
      <xdr:spPr bwMode="auto">
        <a:xfrm>
          <a:off x="30670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190500</xdr:rowOff>
    </xdr:to>
    <xdr:sp macro="" textlink="">
      <xdr:nvSpPr>
        <xdr:cNvPr id="182094" name="Rectangle 31"/>
        <xdr:cNvSpPr>
          <a:spLocks noChangeArrowheads="1"/>
        </xdr:cNvSpPr>
      </xdr:nvSpPr>
      <xdr:spPr bwMode="auto">
        <a:xfrm>
          <a:off x="50577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190500</xdr:rowOff>
    </xdr:to>
    <xdr:sp macro="" textlink="">
      <xdr:nvSpPr>
        <xdr:cNvPr id="182095" name="Rectangle 32"/>
        <xdr:cNvSpPr>
          <a:spLocks noChangeArrowheads="1"/>
        </xdr:cNvSpPr>
      </xdr:nvSpPr>
      <xdr:spPr bwMode="auto">
        <a:xfrm>
          <a:off x="29241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190500</xdr:rowOff>
    </xdr:to>
    <xdr:sp macro="" textlink="">
      <xdr:nvSpPr>
        <xdr:cNvPr id="182096" name="Rectangle 33"/>
        <xdr:cNvSpPr>
          <a:spLocks noChangeArrowheads="1"/>
        </xdr:cNvSpPr>
      </xdr:nvSpPr>
      <xdr:spPr bwMode="auto">
        <a:xfrm>
          <a:off x="22383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190500</xdr:rowOff>
    </xdr:to>
    <xdr:sp macro="" textlink="">
      <xdr:nvSpPr>
        <xdr:cNvPr id="182097" name="Rectangle 34"/>
        <xdr:cNvSpPr>
          <a:spLocks noChangeArrowheads="1"/>
        </xdr:cNvSpPr>
      </xdr:nvSpPr>
      <xdr:spPr bwMode="auto">
        <a:xfrm>
          <a:off x="16668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190500</xdr:rowOff>
    </xdr:to>
    <xdr:sp macro="" textlink="">
      <xdr:nvSpPr>
        <xdr:cNvPr id="182098" name="Rectangle 35"/>
        <xdr:cNvSpPr>
          <a:spLocks noChangeArrowheads="1"/>
        </xdr:cNvSpPr>
      </xdr:nvSpPr>
      <xdr:spPr bwMode="auto">
        <a:xfrm>
          <a:off x="73342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190500</xdr:rowOff>
    </xdr:to>
    <xdr:sp macro="" textlink="">
      <xdr:nvSpPr>
        <xdr:cNvPr id="182099" name="Rectangle 36"/>
        <xdr:cNvSpPr>
          <a:spLocks noChangeArrowheads="1"/>
        </xdr:cNvSpPr>
      </xdr:nvSpPr>
      <xdr:spPr bwMode="auto">
        <a:xfrm>
          <a:off x="16954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190500</xdr:rowOff>
    </xdr:to>
    <xdr:sp macro="" textlink="">
      <xdr:nvSpPr>
        <xdr:cNvPr id="182100" name="Rectangle 37"/>
        <xdr:cNvSpPr>
          <a:spLocks noChangeArrowheads="1"/>
        </xdr:cNvSpPr>
      </xdr:nvSpPr>
      <xdr:spPr bwMode="auto">
        <a:xfrm>
          <a:off x="289560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190500</xdr:rowOff>
    </xdr:to>
    <xdr:sp macro="" textlink="">
      <xdr:nvSpPr>
        <xdr:cNvPr id="182101" name="Rectangle 38"/>
        <xdr:cNvSpPr>
          <a:spLocks noChangeArrowheads="1"/>
        </xdr:cNvSpPr>
      </xdr:nvSpPr>
      <xdr:spPr bwMode="auto">
        <a:xfrm>
          <a:off x="30670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190500</xdr:rowOff>
    </xdr:to>
    <xdr:sp macro="" textlink="">
      <xdr:nvSpPr>
        <xdr:cNvPr id="182102" name="Rectangle 39"/>
        <xdr:cNvSpPr>
          <a:spLocks noChangeArrowheads="1"/>
        </xdr:cNvSpPr>
      </xdr:nvSpPr>
      <xdr:spPr bwMode="auto">
        <a:xfrm>
          <a:off x="50577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190500</xdr:rowOff>
    </xdr:to>
    <xdr:sp macro="" textlink="">
      <xdr:nvSpPr>
        <xdr:cNvPr id="182103" name="Rectangle 40"/>
        <xdr:cNvSpPr>
          <a:spLocks noChangeArrowheads="1"/>
        </xdr:cNvSpPr>
      </xdr:nvSpPr>
      <xdr:spPr bwMode="auto">
        <a:xfrm>
          <a:off x="29241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190500</xdr:rowOff>
    </xdr:to>
    <xdr:sp macro="" textlink="">
      <xdr:nvSpPr>
        <xdr:cNvPr id="182104" name="Rectangle 41"/>
        <xdr:cNvSpPr>
          <a:spLocks noChangeArrowheads="1"/>
        </xdr:cNvSpPr>
      </xdr:nvSpPr>
      <xdr:spPr bwMode="auto">
        <a:xfrm>
          <a:off x="22383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190500</xdr:rowOff>
    </xdr:to>
    <xdr:sp macro="" textlink="">
      <xdr:nvSpPr>
        <xdr:cNvPr id="182105" name="Rectangle 42"/>
        <xdr:cNvSpPr>
          <a:spLocks noChangeArrowheads="1"/>
        </xdr:cNvSpPr>
      </xdr:nvSpPr>
      <xdr:spPr bwMode="auto">
        <a:xfrm>
          <a:off x="16668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190500</xdr:rowOff>
    </xdr:to>
    <xdr:sp macro="" textlink="">
      <xdr:nvSpPr>
        <xdr:cNvPr id="182106" name="Rectangle 43"/>
        <xdr:cNvSpPr>
          <a:spLocks noChangeArrowheads="1"/>
        </xdr:cNvSpPr>
      </xdr:nvSpPr>
      <xdr:spPr bwMode="auto">
        <a:xfrm>
          <a:off x="73342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190500</xdr:rowOff>
    </xdr:to>
    <xdr:sp macro="" textlink="">
      <xdr:nvSpPr>
        <xdr:cNvPr id="182107" name="Rectangle 44"/>
        <xdr:cNvSpPr>
          <a:spLocks noChangeArrowheads="1"/>
        </xdr:cNvSpPr>
      </xdr:nvSpPr>
      <xdr:spPr bwMode="auto">
        <a:xfrm>
          <a:off x="16954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190500</xdr:rowOff>
    </xdr:to>
    <xdr:sp macro="" textlink="">
      <xdr:nvSpPr>
        <xdr:cNvPr id="182108" name="Rectangle 45"/>
        <xdr:cNvSpPr>
          <a:spLocks noChangeArrowheads="1"/>
        </xdr:cNvSpPr>
      </xdr:nvSpPr>
      <xdr:spPr bwMode="auto">
        <a:xfrm>
          <a:off x="289560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190500</xdr:rowOff>
    </xdr:to>
    <xdr:sp macro="" textlink="">
      <xdr:nvSpPr>
        <xdr:cNvPr id="182109" name="Rectangle 46"/>
        <xdr:cNvSpPr>
          <a:spLocks noChangeArrowheads="1"/>
        </xdr:cNvSpPr>
      </xdr:nvSpPr>
      <xdr:spPr bwMode="auto">
        <a:xfrm>
          <a:off x="30670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190500</xdr:rowOff>
    </xdr:to>
    <xdr:sp macro="" textlink="">
      <xdr:nvSpPr>
        <xdr:cNvPr id="182110" name="Rectangle 47"/>
        <xdr:cNvSpPr>
          <a:spLocks noChangeArrowheads="1"/>
        </xdr:cNvSpPr>
      </xdr:nvSpPr>
      <xdr:spPr bwMode="auto">
        <a:xfrm>
          <a:off x="50577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190500</xdr:rowOff>
    </xdr:to>
    <xdr:sp macro="" textlink="">
      <xdr:nvSpPr>
        <xdr:cNvPr id="182111" name="Rectangle 48"/>
        <xdr:cNvSpPr>
          <a:spLocks noChangeArrowheads="1"/>
        </xdr:cNvSpPr>
      </xdr:nvSpPr>
      <xdr:spPr bwMode="auto">
        <a:xfrm>
          <a:off x="29241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190500</xdr:rowOff>
    </xdr:to>
    <xdr:sp macro="" textlink="">
      <xdr:nvSpPr>
        <xdr:cNvPr id="182112" name="Rectangle 49"/>
        <xdr:cNvSpPr>
          <a:spLocks noChangeArrowheads="1"/>
        </xdr:cNvSpPr>
      </xdr:nvSpPr>
      <xdr:spPr bwMode="auto">
        <a:xfrm>
          <a:off x="22383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190500</xdr:rowOff>
    </xdr:to>
    <xdr:sp macro="" textlink="">
      <xdr:nvSpPr>
        <xdr:cNvPr id="182113" name="Rectangle 50"/>
        <xdr:cNvSpPr>
          <a:spLocks noChangeArrowheads="1"/>
        </xdr:cNvSpPr>
      </xdr:nvSpPr>
      <xdr:spPr bwMode="auto">
        <a:xfrm>
          <a:off x="16668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190500</xdr:rowOff>
    </xdr:to>
    <xdr:sp macro="" textlink="">
      <xdr:nvSpPr>
        <xdr:cNvPr id="182114" name="Rectangle 51"/>
        <xdr:cNvSpPr>
          <a:spLocks noChangeArrowheads="1"/>
        </xdr:cNvSpPr>
      </xdr:nvSpPr>
      <xdr:spPr bwMode="auto">
        <a:xfrm>
          <a:off x="73342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190500</xdr:rowOff>
    </xdr:to>
    <xdr:sp macro="" textlink="">
      <xdr:nvSpPr>
        <xdr:cNvPr id="182115" name="Rectangle 52"/>
        <xdr:cNvSpPr>
          <a:spLocks noChangeArrowheads="1"/>
        </xdr:cNvSpPr>
      </xdr:nvSpPr>
      <xdr:spPr bwMode="auto">
        <a:xfrm>
          <a:off x="16954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190500</xdr:rowOff>
    </xdr:to>
    <xdr:sp macro="" textlink="">
      <xdr:nvSpPr>
        <xdr:cNvPr id="182116" name="Rectangle 53"/>
        <xdr:cNvSpPr>
          <a:spLocks noChangeArrowheads="1"/>
        </xdr:cNvSpPr>
      </xdr:nvSpPr>
      <xdr:spPr bwMode="auto">
        <a:xfrm>
          <a:off x="289560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190500</xdr:rowOff>
    </xdr:to>
    <xdr:sp macro="" textlink="">
      <xdr:nvSpPr>
        <xdr:cNvPr id="182117" name="Rectangle 54"/>
        <xdr:cNvSpPr>
          <a:spLocks noChangeArrowheads="1"/>
        </xdr:cNvSpPr>
      </xdr:nvSpPr>
      <xdr:spPr bwMode="auto">
        <a:xfrm>
          <a:off x="30670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190500</xdr:rowOff>
    </xdr:to>
    <xdr:sp macro="" textlink="">
      <xdr:nvSpPr>
        <xdr:cNvPr id="182118" name="Rectangle 55"/>
        <xdr:cNvSpPr>
          <a:spLocks noChangeArrowheads="1"/>
        </xdr:cNvSpPr>
      </xdr:nvSpPr>
      <xdr:spPr bwMode="auto">
        <a:xfrm>
          <a:off x="50577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190500</xdr:rowOff>
    </xdr:to>
    <xdr:sp macro="" textlink="">
      <xdr:nvSpPr>
        <xdr:cNvPr id="182119" name="Rectangle 56"/>
        <xdr:cNvSpPr>
          <a:spLocks noChangeArrowheads="1"/>
        </xdr:cNvSpPr>
      </xdr:nvSpPr>
      <xdr:spPr bwMode="auto">
        <a:xfrm>
          <a:off x="29241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190500</xdr:rowOff>
    </xdr:to>
    <xdr:sp macro="" textlink="">
      <xdr:nvSpPr>
        <xdr:cNvPr id="182120" name="Rectangle 57"/>
        <xdr:cNvSpPr>
          <a:spLocks noChangeArrowheads="1"/>
        </xdr:cNvSpPr>
      </xdr:nvSpPr>
      <xdr:spPr bwMode="auto">
        <a:xfrm>
          <a:off x="22383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190500</xdr:rowOff>
    </xdr:to>
    <xdr:sp macro="" textlink="">
      <xdr:nvSpPr>
        <xdr:cNvPr id="182121" name="Rectangle 58"/>
        <xdr:cNvSpPr>
          <a:spLocks noChangeArrowheads="1"/>
        </xdr:cNvSpPr>
      </xdr:nvSpPr>
      <xdr:spPr bwMode="auto">
        <a:xfrm>
          <a:off x="16668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190500</xdr:rowOff>
    </xdr:to>
    <xdr:sp macro="" textlink="">
      <xdr:nvSpPr>
        <xdr:cNvPr id="182122" name="Rectangle 59"/>
        <xdr:cNvSpPr>
          <a:spLocks noChangeArrowheads="1"/>
        </xdr:cNvSpPr>
      </xdr:nvSpPr>
      <xdr:spPr bwMode="auto">
        <a:xfrm>
          <a:off x="73342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190500</xdr:rowOff>
    </xdr:to>
    <xdr:sp macro="" textlink="">
      <xdr:nvSpPr>
        <xdr:cNvPr id="182123" name="Rectangle 60"/>
        <xdr:cNvSpPr>
          <a:spLocks noChangeArrowheads="1"/>
        </xdr:cNvSpPr>
      </xdr:nvSpPr>
      <xdr:spPr bwMode="auto">
        <a:xfrm>
          <a:off x="16954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190500</xdr:rowOff>
    </xdr:to>
    <xdr:sp macro="" textlink="">
      <xdr:nvSpPr>
        <xdr:cNvPr id="182124" name="Rectangle 61"/>
        <xdr:cNvSpPr>
          <a:spLocks noChangeArrowheads="1"/>
        </xdr:cNvSpPr>
      </xdr:nvSpPr>
      <xdr:spPr bwMode="auto">
        <a:xfrm>
          <a:off x="289560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190500</xdr:rowOff>
    </xdr:to>
    <xdr:sp macro="" textlink="">
      <xdr:nvSpPr>
        <xdr:cNvPr id="182125" name="Rectangle 62"/>
        <xdr:cNvSpPr>
          <a:spLocks noChangeArrowheads="1"/>
        </xdr:cNvSpPr>
      </xdr:nvSpPr>
      <xdr:spPr bwMode="auto">
        <a:xfrm>
          <a:off x="30670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190500</xdr:rowOff>
    </xdr:to>
    <xdr:sp macro="" textlink="">
      <xdr:nvSpPr>
        <xdr:cNvPr id="182126" name="Rectangle 63"/>
        <xdr:cNvSpPr>
          <a:spLocks noChangeArrowheads="1"/>
        </xdr:cNvSpPr>
      </xdr:nvSpPr>
      <xdr:spPr bwMode="auto">
        <a:xfrm>
          <a:off x="50577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190500</xdr:rowOff>
    </xdr:to>
    <xdr:sp macro="" textlink="">
      <xdr:nvSpPr>
        <xdr:cNvPr id="182127" name="Rectangle 64"/>
        <xdr:cNvSpPr>
          <a:spLocks noChangeArrowheads="1"/>
        </xdr:cNvSpPr>
      </xdr:nvSpPr>
      <xdr:spPr bwMode="auto">
        <a:xfrm>
          <a:off x="29241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190500</xdr:rowOff>
    </xdr:to>
    <xdr:sp macro="" textlink="">
      <xdr:nvSpPr>
        <xdr:cNvPr id="182128" name="Rectangle 65"/>
        <xdr:cNvSpPr>
          <a:spLocks noChangeArrowheads="1"/>
        </xdr:cNvSpPr>
      </xdr:nvSpPr>
      <xdr:spPr bwMode="auto">
        <a:xfrm>
          <a:off x="22383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190500</xdr:rowOff>
    </xdr:to>
    <xdr:sp macro="" textlink="">
      <xdr:nvSpPr>
        <xdr:cNvPr id="182129" name="Rectangle 66"/>
        <xdr:cNvSpPr>
          <a:spLocks noChangeArrowheads="1"/>
        </xdr:cNvSpPr>
      </xdr:nvSpPr>
      <xdr:spPr bwMode="auto">
        <a:xfrm>
          <a:off x="16668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190500</xdr:rowOff>
    </xdr:to>
    <xdr:sp macro="" textlink="">
      <xdr:nvSpPr>
        <xdr:cNvPr id="182130" name="Rectangle 67"/>
        <xdr:cNvSpPr>
          <a:spLocks noChangeArrowheads="1"/>
        </xdr:cNvSpPr>
      </xdr:nvSpPr>
      <xdr:spPr bwMode="auto">
        <a:xfrm>
          <a:off x="73342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190500</xdr:rowOff>
    </xdr:to>
    <xdr:sp macro="" textlink="">
      <xdr:nvSpPr>
        <xdr:cNvPr id="182131" name="Rectangle 68"/>
        <xdr:cNvSpPr>
          <a:spLocks noChangeArrowheads="1"/>
        </xdr:cNvSpPr>
      </xdr:nvSpPr>
      <xdr:spPr bwMode="auto">
        <a:xfrm>
          <a:off x="16954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190500</xdr:rowOff>
    </xdr:to>
    <xdr:sp macro="" textlink="">
      <xdr:nvSpPr>
        <xdr:cNvPr id="182132" name="Rectangle 69"/>
        <xdr:cNvSpPr>
          <a:spLocks noChangeArrowheads="1"/>
        </xdr:cNvSpPr>
      </xdr:nvSpPr>
      <xdr:spPr bwMode="auto">
        <a:xfrm>
          <a:off x="289560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190500</xdr:rowOff>
    </xdr:to>
    <xdr:sp macro="" textlink="">
      <xdr:nvSpPr>
        <xdr:cNvPr id="182133" name="Rectangle 70"/>
        <xdr:cNvSpPr>
          <a:spLocks noChangeArrowheads="1"/>
        </xdr:cNvSpPr>
      </xdr:nvSpPr>
      <xdr:spPr bwMode="auto">
        <a:xfrm>
          <a:off x="30670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190500</xdr:rowOff>
    </xdr:to>
    <xdr:sp macro="" textlink="">
      <xdr:nvSpPr>
        <xdr:cNvPr id="182134" name="Rectangle 71"/>
        <xdr:cNvSpPr>
          <a:spLocks noChangeArrowheads="1"/>
        </xdr:cNvSpPr>
      </xdr:nvSpPr>
      <xdr:spPr bwMode="auto">
        <a:xfrm>
          <a:off x="50577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190500</xdr:rowOff>
    </xdr:to>
    <xdr:sp macro="" textlink="">
      <xdr:nvSpPr>
        <xdr:cNvPr id="182135" name="Rectangle 72"/>
        <xdr:cNvSpPr>
          <a:spLocks noChangeArrowheads="1"/>
        </xdr:cNvSpPr>
      </xdr:nvSpPr>
      <xdr:spPr bwMode="auto">
        <a:xfrm>
          <a:off x="29241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190500</xdr:rowOff>
    </xdr:to>
    <xdr:sp macro="" textlink="">
      <xdr:nvSpPr>
        <xdr:cNvPr id="182136" name="Rectangle 73"/>
        <xdr:cNvSpPr>
          <a:spLocks noChangeArrowheads="1"/>
        </xdr:cNvSpPr>
      </xdr:nvSpPr>
      <xdr:spPr bwMode="auto">
        <a:xfrm>
          <a:off x="22383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190500</xdr:rowOff>
    </xdr:to>
    <xdr:sp macro="" textlink="">
      <xdr:nvSpPr>
        <xdr:cNvPr id="182137" name="Rectangle 74"/>
        <xdr:cNvSpPr>
          <a:spLocks noChangeArrowheads="1"/>
        </xdr:cNvSpPr>
      </xdr:nvSpPr>
      <xdr:spPr bwMode="auto">
        <a:xfrm>
          <a:off x="16668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190500</xdr:rowOff>
    </xdr:to>
    <xdr:sp macro="" textlink="">
      <xdr:nvSpPr>
        <xdr:cNvPr id="182138" name="Rectangle 75"/>
        <xdr:cNvSpPr>
          <a:spLocks noChangeArrowheads="1"/>
        </xdr:cNvSpPr>
      </xdr:nvSpPr>
      <xdr:spPr bwMode="auto">
        <a:xfrm>
          <a:off x="73342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190500</xdr:rowOff>
    </xdr:to>
    <xdr:sp macro="" textlink="">
      <xdr:nvSpPr>
        <xdr:cNvPr id="182139" name="Rectangle 76"/>
        <xdr:cNvSpPr>
          <a:spLocks noChangeArrowheads="1"/>
        </xdr:cNvSpPr>
      </xdr:nvSpPr>
      <xdr:spPr bwMode="auto">
        <a:xfrm>
          <a:off x="16954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190500</xdr:rowOff>
    </xdr:to>
    <xdr:sp macro="" textlink="">
      <xdr:nvSpPr>
        <xdr:cNvPr id="182140" name="Rectangle 77"/>
        <xdr:cNvSpPr>
          <a:spLocks noChangeArrowheads="1"/>
        </xdr:cNvSpPr>
      </xdr:nvSpPr>
      <xdr:spPr bwMode="auto">
        <a:xfrm>
          <a:off x="289560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190500</xdr:rowOff>
    </xdr:to>
    <xdr:sp macro="" textlink="">
      <xdr:nvSpPr>
        <xdr:cNvPr id="182141" name="Rectangle 78"/>
        <xdr:cNvSpPr>
          <a:spLocks noChangeArrowheads="1"/>
        </xdr:cNvSpPr>
      </xdr:nvSpPr>
      <xdr:spPr bwMode="auto">
        <a:xfrm>
          <a:off x="30670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190500</xdr:rowOff>
    </xdr:to>
    <xdr:sp macro="" textlink="">
      <xdr:nvSpPr>
        <xdr:cNvPr id="182142" name="Rectangle 79"/>
        <xdr:cNvSpPr>
          <a:spLocks noChangeArrowheads="1"/>
        </xdr:cNvSpPr>
      </xdr:nvSpPr>
      <xdr:spPr bwMode="auto">
        <a:xfrm>
          <a:off x="50577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190500</xdr:rowOff>
    </xdr:to>
    <xdr:sp macro="" textlink="">
      <xdr:nvSpPr>
        <xdr:cNvPr id="182143" name="Rectangle 80"/>
        <xdr:cNvSpPr>
          <a:spLocks noChangeArrowheads="1"/>
        </xdr:cNvSpPr>
      </xdr:nvSpPr>
      <xdr:spPr bwMode="auto">
        <a:xfrm>
          <a:off x="29241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190500</xdr:rowOff>
    </xdr:to>
    <xdr:sp macro="" textlink="">
      <xdr:nvSpPr>
        <xdr:cNvPr id="182144" name="Rectangle 81"/>
        <xdr:cNvSpPr>
          <a:spLocks noChangeArrowheads="1"/>
        </xdr:cNvSpPr>
      </xdr:nvSpPr>
      <xdr:spPr bwMode="auto">
        <a:xfrm>
          <a:off x="22383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190500</xdr:rowOff>
    </xdr:to>
    <xdr:sp macro="" textlink="">
      <xdr:nvSpPr>
        <xdr:cNvPr id="182145" name="Rectangle 82"/>
        <xdr:cNvSpPr>
          <a:spLocks noChangeArrowheads="1"/>
        </xdr:cNvSpPr>
      </xdr:nvSpPr>
      <xdr:spPr bwMode="auto">
        <a:xfrm>
          <a:off x="16668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190500</xdr:rowOff>
    </xdr:to>
    <xdr:sp macro="" textlink="">
      <xdr:nvSpPr>
        <xdr:cNvPr id="182146" name="Rectangle 83"/>
        <xdr:cNvSpPr>
          <a:spLocks noChangeArrowheads="1"/>
        </xdr:cNvSpPr>
      </xdr:nvSpPr>
      <xdr:spPr bwMode="auto">
        <a:xfrm>
          <a:off x="73342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190500</xdr:rowOff>
    </xdr:to>
    <xdr:sp macro="" textlink="">
      <xdr:nvSpPr>
        <xdr:cNvPr id="182147" name="Rectangle 84"/>
        <xdr:cNvSpPr>
          <a:spLocks noChangeArrowheads="1"/>
        </xdr:cNvSpPr>
      </xdr:nvSpPr>
      <xdr:spPr bwMode="auto">
        <a:xfrm>
          <a:off x="16954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190500</xdr:rowOff>
    </xdr:to>
    <xdr:sp macro="" textlink="">
      <xdr:nvSpPr>
        <xdr:cNvPr id="182148" name="Rectangle 85"/>
        <xdr:cNvSpPr>
          <a:spLocks noChangeArrowheads="1"/>
        </xdr:cNvSpPr>
      </xdr:nvSpPr>
      <xdr:spPr bwMode="auto">
        <a:xfrm>
          <a:off x="289560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190500</xdr:rowOff>
    </xdr:to>
    <xdr:sp macro="" textlink="">
      <xdr:nvSpPr>
        <xdr:cNvPr id="182149" name="Rectangle 86"/>
        <xdr:cNvSpPr>
          <a:spLocks noChangeArrowheads="1"/>
        </xdr:cNvSpPr>
      </xdr:nvSpPr>
      <xdr:spPr bwMode="auto">
        <a:xfrm>
          <a:off x="30670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190500</xdr:rowOff>
    </xdr:to>
    <xdr:sp macro="" textlink="">
      <xdr:nvSpPr>
        <xdr:cNvPr id="182150" name="Rectangle 87"/>
        <xdr:cNvSpPr>
          <a:spLocks noChangeArrowheads="1"/>
        </xdr:cNvSpPr>
      </xdr:nvSpPr>
      <xdr:spPr bwMode="auto">
        <a:xfrm>
          <a:off x="50577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190500</xdr:rowOff>
    </xdr:to>
    <xdr:sp macro="" textlink="">
      <xdr:nvSpPr>
        <xdr:cNvPr id="182151" name="Rectangle 88"/>
        <xdr:cNvSpPr>
          <a:spLocks noChangeArrowheads="1"/>
        </xdr:cNvSpPr>
      </xdr:nvSpPr>
      <xdr:spPr bwMode="auto">
        <a:xfrm>
          <a:off x="29241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190500</xdr:rowOff>
    </xdr:to>
    <xdr:sp macro="" textlink="">
      <xdr:nvSpPr>
        <xdr:cNvPr id="182152" name="Rectangle 89"/>
        <xdr:cNvSpPr>
          <a:spLocks noChangeArrowheads="1"/>
        </xdr:cNvSpPr>
      </xdr:nvSpPr>
      <xdr:spPr bwMode="auto">
        <a:xfrm>
          <a:off x="22383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190500</xdr:rowOff>
    </xdr:to>
    <xdr:sp macro="" textlink="">
      <xdr:nvSpPr>
        <xdr:cNvPr id="182153" name="Rectangle 90"/>
        <xdr:cNvSpPr>
          <a:spLocks noChangeArrowheads="1"/>
        </xdr:cNvSpPr>
      </xdr:nvSpPr>
      <xdr:spPr bwMode="auto">
        <a:xfrm>
          <a:off x="16668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190500</xdr:rowOff>
    </xdr:to>
    <xdr:sp macro="" textlink="">
      <xdr:nvSpPr>
        <xdr:cNvPr id="182154" name="Rectangle 91"/>
        <xdr:cNvSpPr>
          <a:spLocks noChangeArrowheads="1"/>
        </xdr:cNvSpPr>
      </xdr:nvSpPr>
      <xdr:spPr bwMode="auto">
        <a:xfrm>
          <a:off x="73342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190500</xdr:rowOff>
    </xdr:to>
    <xdr:sp macro="" textlink="">
      <xdr:nvSpPr>
        <xdr:cNvPr id="182155" name="Rectangle 92"/>
        <xdr:cNvSpPr>
          <a:spLocks noChangeArrowheads="1"/>
        </xdr:cNvSpPr>
      </xdr:nvSpPr>
      <xdr:spPr bwMode="auto">
        <a:xfrm>
          <a:off x="16954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190500</xdr:rowOff>
    </xdr:to>
    <xdr:sp macro="" textlink="">
      <xdr:nvSpPr>
        <xdr:cNvPr id="182156" name="Rectangle 93"/>
        <xdr:cNvSpPr>
          <a:spLocks noChangeArrowheads="1"/>
        </xdr:cNvSpPr>
      </xdr:nvSpPr>
      <xdr:spPr bwMode="auto">
        <a:xfrm>
          <a:off x="289560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190500</xdr:rowOff>
    </xdr:to>
    <xdr:sp macro="" textlink="">
      <xdr:nvSpPr>
        <xdr:cNvPr id="182157" name="Rectangle 94"/>
        <xdr:cNvSpPr>
          <a:spLocks noChangeArrowheads="1"/>
        </xdr:cNvSpPr>
      </xdr:nvSpPr>
      <xdr:spPr bwMode="auto">
        <a:xfrm>
          <a:off x="3067050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190500</xdr:rowOff>
    </xdr:to>
    <xdr:sp macro="" textlink="">
      <xdr:nvSpPr>
        <xdr:cNvPr id="182158" name="Rectangle 95"/>
        <xdr:cNvSpPr>
          <a:spLocks noChangeArrowheads="1"/>
        </xdr:cNvSpPr>
      </xdr:nvSpPr>
      <xdr:spPr bwMode="auto">
        <a:xfrm>
          <a:off x="50577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190500</xdr:rowOff>
    </xdr:to>
    <xdr:sp macro="" textlink="">
      <xdr:nvSpPr>
        <xdr:cNvPr id="182159" name="Rectangle 96"/>
        <xdr:cNvSpPr>
          <a:spLocks noChangeArrowheads="1"/>
        </xdr:cNvSpPr>
      </xdr:nvSpPr>
      <xdr:spPr bwMode="auto">
        <a:xfrm>
          <a:off x="2924175" y="183642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123825</xdr:rowOff>
    </xdr:to>
    <xdr:sp macro="" textlink="">
      <xdr:nvSpPr>
        <xdr:cNvPr id="182160" name="Rectangle 1"/>
        <xdr:cNvSpPr>
          <a:spLocks noChangeArrowheads="1"/>
        </xdr:cNvSpPr>
      </xdr:nvSpPr>
      <xdr:spPr bwMode="auto">
        <a:xfrm>
          <a:off x="22383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123825</xdr:rowOff>
    </xdr:to>
    <xdr:sp macro="" textlink="">
      <xdr:nvSpPr>
        <xdr:cNvPr id="182161" name="Rectangle 2"/>
        <xdr:cNvSpPr>
          <a:spLocks noChangeArrowheads="1"/>
        </xdr:cNvSpPr>
      </xdr:nvSpPr>
      <xdr:spPr bwMode="auto">
        <a:xfrm>
          <a:off x="16668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123825</xdr:rowOff>
    </xdr:to>
    <xdr:sp macro="" textlink="">
      <xdr:nvSpPr>
        <xdr:cNvPr id="182162" name="Rectangle 3"/>
        <xdr:cNvSpPr>
          <a:spLocks noChangeArrowheads="1"/>
        </xdr:cNvSpPr>
      </xdr:nvSpPr>
      <xdr:spPr bwMode="auto">
        <a:xfrm>
          <a:off x="73342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123825</xdr:rowOff>
    </xdr:to>
    <xdr:sp macro="" textlink="">
      <xdr:nvSpPr>
        <xdr:cNvPr id="182163" name="Rectangle 4"/>
        <xdr:cNvSpPr>
          <a:spLocks noChangeArrowheads="1"/>
        </xdr:cNvSpPr>
      </xdr:nvSpPr>
      <xdr:spPr bwMode="auto">
        <a:xfrm>
          <a:off x="16954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123825</xdr:rowOff>
    </xdr:to>
    <xdr:sp macro="" textlink="">
      <xdr:nvSpPr>
        <xdr:cNvPr id="182164" name="Rectangle 5"/>
        <xdr:cNvSpPr>
          <a:spLocks noChangeArrowheads="1"/>
        </xdr:cNvSpPr>
      </xdr:nvSpPr>
      <xdr:spPr bwMode="auto">
        <a:xfrm>
          <a:off x="289560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123825</xdr:rowOff>
    </xdr:to>
    <xdr:sp macro="" textlink="">
      <xdr:nvSpPr>
        <xdr:cNvPr id="182165" name="Rectangle 6"/>
        <xdr:cNvSpPr>
          <a:spLocks noChangeArrowheads="1"/>
        </xdr:cNvSpPr>
      </xdr:nvSpPr>
      <xdr:spPr bwMode="auto">
        <a:xfrm>
          <a:off x="30670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123825</xdr:rowOff>
    </xdr:to>
    <xdr:sp macro="" textlink="">
      <xdr:nvSpPr>
        <xdr:cNvPr id="182166" name="Rectangle 7"/>
        <xdr:cNvSpPr>
          <a:spLocks noChangeArrowheads="1"/>
        </xdr:cNvSpPr>
      </xdr:nvSpPr>
      <xdr:spPr bwMode="auto">
        <a:xfrm>
          <a:off x="50577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123825</xdr:rowOff>
    </xdr:to>
    <xdr:sp macro="" textlink="">
      <xdr:nvSpPr>
        <xdr:cNvPr id="182167" name="Rectangle 8"/>
        <xdr:cNvSpPr>
          <a:spLocks noChangeArrowheads="1"/>
        </xdr:cNvSpPr>
      </xdr:nvSpPr>
      <xdr:spPr bwMode="auto">
        <a:xfrm>
          <a:off x="29241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123825</xdr:rowOff>
    </xdr:to>
    <xdr:sp macro="" textlink="">
      <xdr:nvSpPr>
        <xdr:cNvPr id="182168" name="Rectangle 9"/>
        <xdr:cNvSpPr>
          <a:spLocks noChangeArrowheads="1"/>
        </xdr:cNvSpPr>
      </xdr:nvSpPr>
      <xdr:spPr bwMode="auto">
        <a:xfrm>
          <a:off x="22383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123825</xdr:rowOff>
    </xdr:to>
    <xdr:sp macro="" textlink="">
      <xdr:nvSpPr>
        <xdr:cNvPr id="182169" name="Rectangle 10"/>
        <xdr:cNvSpPr>
          <a:spLocks noChangeArrowheads="1"/>
        </xdr:cNvSpPr>
      </xdr:nvSpPr>
      <xdr:spPr bwMode="auto">
        <a:xfrm>
          <a:off x="16668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123825</xdr:rowOff>
    </xdr:to>
    <xdr:sp macro="" textlink="">
      <xdr:nvSpPr>
        <xdr:cNvPr id="182170" name="Rectangle 11"/>
        <xdr:cNvSpPr>
          <a:spLocks noChangeArrowheads="1"/>
        </xdr:cNvSpPr>
      </xdr:nvSpPr>
      <xdr:spPr bwMode="auto">
        <a:xfrm>
          <a:off x="73342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123825</xdr:rowOff>
    </xdr:to>
    <xdr:sp macro="" textlink="">
      <xdr:nvSpPr>
        <xdr:cNvPr id="182171" name="Rectangle 12"/>
        <xdr:cNvSpPr>
          <a:spLocks noChangeArrowheads="1"/>
        </xdr:cNvSpPr>
      </xdr:nvSpPr>
      <xdr:spPr bwMode="auto">
        <a:xfrm>
          <a:off x="16954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123825</xdr:rowOff>
    </xdr:to>
    <xdr:sp macro="" textlink="">
      <xdr:nvSpPr>
        <xdr:cNvPr id="182172" name="Rectangle 13"/>
        <xdr:cNvSpPr>
          <a:spLocks noChangeArrowheads="1"/>
        </xdr:cNvSpPr>
      </xdr:nvSpPr>
      <xdr:spPr bwMode="auto">
        <a:xfrm>
          <a:off x="289560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123825</xdr:rowOff>
    </xdr:to>
    <xdr:sp macro="" textlink="">
      <xdr:nvSpPr>
        <xdr:cNvPr id="182173" name="Rectangle 14"/>
        <xdr:cNvSpPr>
          <a:spLocks noChangeArrowheads="1"/>
        </xdr:cNvSpPr>
      </xdr:nvSpPr>
      <xdr:spPr bwMode="auto">
        <a:xfrm>
          <a:off x="30670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123825</xdr:rowOff>
    </xdr:to>
    <xdr:sp macro="" textlink="">
      <xdr:nvSpPr>
        <xdr:cNvPr id="182174" name="Rectangle 15"/>
        <xdr:cNvSpPr>
          <a:spLocks noChangeArrowheads="1"/>
        </xdr:cNvSpPr>
      </xdr:nvSpPr>
      <xdr:spPr bwMode="auto">
        <a:xfrm>
          <a:off x="50577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123825</xdr:rowOff>
    </xdr:to>
    <xdr:sp macro="" textlink="">
      <xdr:nvSpPr>
        <xdr:cNvPr id="182175" name="Rectangle 16"/>
        <xdr:cNvSpPr>
          <a:spLocks noChangeArrowheads="1"/>
        </xdr:cNvSpPr>
      </xdr:nvSpPr>
      <xdr:spPr bwMode="auto">
        <a:xfrm>
          <a:off x="29241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123825</xdr:rowOff>
    </xdr:to>
    <xdr:sp macro="" textlink="">
      <xdr:nvSpPr>
        <xdr:cNvPr id="182176" name="Rectangle 17"/>
        <xdr:cNvSpPr>
          <a:spLocks noChangeArrowheads="1"/>
        </xdr:cNvSpPr>
      </xdr:nvSpPr>
      <xdr:spPr bwMode="auto">
        <a:xfrm>
          <a:off x="22383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123825</xdr:rowOff>
    </xdr:to>
    <xdr:sp macro="" textlink="">
      <xdr:nvSpPr>
        <xdr:cNvPr id="182177" name="Rectangle 18"/>
        <xdr:cNvSpPr>
          <a:spLocks noChangeArrowheads="1"/>
        </xdr:cNvSpPr>
      </xdr:nvSpPr>
      <xdr:spPr bwMode="auto">
        <a:xfrm>
          <a:off x="16668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123825</xdr:rowOff>
    </xdr:to>
    <xdr:sp macro="" textlink="">
      <xdr:nvSpPr>
        <xdr:cNvPr id="182178" name="Rectangle 19"/>
        <xdr:cNvSpPr>
          <a:spLocks noChangeArrowheads="1"/>
        </xdr:cNvSpPr>
      </xdr:nvSpPr>
      <xdr:spPr bwMode="auto">
        <a:xfrm>
          <a:off x="73342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123825</xdr:rowOff>
    </xdr:to>
    <xdr:sp macro="" textlink="">
      <xdr:nvSpPr>
        <xdr:cNvPr id="182179" name="Rectangle 20"/>
        <xdr:cNvSpPr>
          <a:spLocks noChangeArrowheads="1"/>
        </xdr:cNvSpPr>
      </xdr:nvSpPr>
      <xdr:spPr bwMode="auto">
        <a:xfrm>
          <a:off x="16954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123825</xdr:rowOff>
    </xdr:to>
    <xdr:sp macro="" textlink="">
      <xdr:nvSpPr>
        <xdr:cNvPr id="182180" name="Rectangle 21"/>
        <xdr:cNvSpPr>
          <a:spLocks noChangeArrowheads="1"/>
        </xdr:cNvSpPr>
      </xdr:nvSpPr>
      <xdr:spPr bwMode="auto">
        <a:xfrm>
          <a:off x="289560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123825</xdr:rowOff>
    </xdr:to>
    <xdr:sp macro="" textlink="">
      <xdr:nvSpPr>
        <xdr:cNvPr id="182181" name="Rectangle 22"/>
        <xdr:cNvSpPr>
          <a:spLocks noChangeArrowheads="1"/>
        </xdr:cNvSpPr>
      </xdr:nvSpPr>
      <xdr:spPr bwMode="auto">
        <a:xfrm>
          <a:off x="30670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123825</xdr:rowOff>
    </xdr:to>
    <xdr:sp macro="" textlink="">
      <xdr:nvSpPr>
        <xdr:cNvPr id="182182" name="Rectangle 23"/>
        <xdr:cNvSpPr>
          <a:spLocks noChangeArrowheads="1"/>
        </xdr:cNvSpPr>
      </xdr:nvSpPr>
      <xdr:spPr bwMode="auto">
        <a:xfrm>
          <a:off x="50577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123825</xdr:rowOff>
    </xdr:to>
    <xdr:sp macro="" textlink="">
      <xdr:nvSpPr>
        <xdr:cNvPr id="182183" name="Rectangle 24"/>
        <xdr:cNvSpPr>
          <a:spLocks noChangeArrowheads="1"/>
        </xdr:cNvSpPr>
      </xdr:nvSpPr>
      <xdr:spPr bwMode="auto">
        <a:xfrm>
          <a:off x="29241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123825</xdr:rowOff>
    </xdr:to>
    <xdr:sp macro="" textlink="">
      <xdr:nvSpPr>
        <xdr:cNvPr id="182184" name="Rectangle 25"/>
        <xdr:cNvSpPr>
          <a:spLocks noChangeArrowheads="1"/>
        </xdr:cNvSpPr>
      </xdr:nvSpPr>
      <xdr:spPr bwMode="auto">
        <a:xfrm>
          <a:off x="22383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123825</xdr:rowOff>
    </xdr:to>
    <xdr:sp macro="" textlink="">
      <xdr:nvSpPr>
        <xdr:cNvPr id="182185" name="Rectangle 26"/>
        <xdr:cNvSpPr>
          <a:spLocks noChangeArrowheads="1"/>
        </xdr:cNvSpPr>
      </xdr:nvSpPr>
      <xdr:spPr bwMode="auto">
        <a:xfrm>
          <a:off x="16668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123825</xdr:rowOff>
    </xdr:to>
    <xdr:sp macro="" textlink="">
      <xdr:nvSpPr>
        <xdr:cNvPr id="182186" name="Rectangle 27"/>
        <xdr:cNvSpPr>
          <a:spLocks noChangeArrowheads="1"/>
        </xdr:cNvSpPr>
      </xdr:nvSpPr>
      <xdr:spPr bwMode="auto">
        <a:xfrm>
          <a:off x="73342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123825</xdr:rowOff>
    </xdr:to>
    <xdr:sp macro="" textlink="">
      <xdr:nvSpPr>
        <xdr:cNvPr id="182187" name="Rectangle 28"/>
        <xdr:cNvSpPr>
          <a:spLocks noChangeArrowheads="1"/>
        </xdr:cNvSpPr>
      </xdr:nvSpPr>
      <xdr:spPr bwMode="auto">
        <a:xfrm>
          <a:off x="16954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123825</xdr:rowOff>
    </xdr:to>
    <xdr:sp macro="" textlink="">
      <xdr:nvSpPr>
        <xdr:cNvPr id="182188" name="Rectangle 29"/>
        <xdr:cNvSpPr>
          <a:spLocks noChangeArrowheads="1"/>
        </xdr:cNvSpPr>
      </xdr:nvSpPr>
      <xdr:spPr bwMode="auto">
        <a:xfrm>
          <a:off x="289560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123825</xdr:rowOff>
    </xdr:to>
    <xdr:sp macro="" textlink="">
      <xdr:nvSpPr>
        <xdr:cNvPr id="182189" name="Rectangle 30"/>
        <xdr:cNvSpPr>
          <a:spLocks noChangeArrowheads="1"/>
        </xdr:cNvSpPr>
      </xdr:nvSpPr>
      <xdr:spPr bwMode="auto">
        <a:xfrm>
          <a:off x="30670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123825</xdr:rowOff>
    </xdr:to>
    <xdr:sp macro="" textlink="">
      <xdr:nvSpPr>
        <xdr:cNvPr id="182190" name="Rectangle 31"/>
        <xdr:cNvSpPr>
          <a:spLocks noChangeArrowheads="1"/>
        </xdr:cNvSpPr>
      </xdr:nvSpPr>
      <xdr:spPr bwMode="auto">
        <a:xfrm>
          <a:off x="50577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123825</xdr:rowOff>
    </xdr:to>
    <xdr:sp macro="" textlink="">
      <xdr:nvSpPr>
        <xdr:cNvPr id="182191" name="Rectangle 32"/>
        <xdr:cNvSpPr>
          <a:spLocks noChangeArrowheads="1"/>
        </xdr:cNvSpPr>
      </xdr:nvSpPr>
      <xdr:spPr bwMode="auto">
        <a:xfrm>
          <a:off x="29241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123825</xdr:rowOff>
    </xdr:to>
    <xdr:sp macro="" textlink="">
      <xdr:nvSpPr>
        <xdr:cNvPr id="182192" name="Rectangle 33"/>
        <xdr:cNvSpPr>
          <a:spLocks noChangeArrowheads="1"/>
        </xdr:cNvSpPr>
      </xdr:nvSpPr>
      <xdr:spPr bwMode="auto">
        <a:xfrm>
          <a:off x="22383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123825</xdr:rowOff>
    </xdr:to>
    <xdr:sp macro="" textlink="">
      <xdr:nvSpPr>
        <xdr:cNvPr id="182193" name="Rectangle 34"/>
        <xdr:cNvSpPr>
          <a:spLocks noChangeArrowheads="1"/>
        </xdr:cNvSpPr>
      </xdr:nvSpPr>
      <xdr:spPr bwMode="auto">
        <a:xfrm>
          <a:off x="16668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123825</xdr:rowOff>
    </xdr:to>
    <xdr:sp macro="" textlink="">
      <xdr:nvSpPr>
        <xdr:cNvPr id="182194" name="Rectangle 35"/>
        <xdr:cNvSpPr>
          <a:spLocks noChangeArrowheads="1"/>
        </xdr:cNvSpPr>
      </xdr:nvSpPr>
      <xdr:spPr bwMode="auto">
        <a:xfrm>
          <a:off x="73342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123825</xdr:rowOff>
    </xdr:to>
    <xdr:sp macro="" textlink="">
      <xdr:nvSpPr>
        <xdr:cNvPr id="182195" name="Rectangle 36"/>
        <xdr:cNvSpPr>
          <a:spLocks noChangeArrowheads="1"/>
        </xdr:cNvSpPr>
      </xdr:nvSpPr>
      <xdr:spPr bwMode="auto">
        <a:xfrm>
          <a:off x="16954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123825</xdr:rowOff>
    </xdr:to>
    <xdr:sp macro="" textlink="">
      <xdr:nvSpPr>
        <xdr:cNvPr id="182196" name="Rectangle 37"/>
        <xdr:cNvSpPr>
          <a:spLocks noChangeArrowheads="1"/>
        </xdr:cNvSpPr>
      </xdr:nvSpPr>
      <xdr:spPr bwMode="auto">
        <a:xfrm>
          <a:off x="289560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123825</xdr:rowOff>
    </xdr:to>
    <xdr:sp macro="" textlink="">
      <xdr:nvSpPr>
        <xdr:cNvPr id="182197" name="Rectangle 38"/>
        <xdr:cNvSpPr>
          <a:spLocks noChangeArrowheads="1"/>
        </xdr:cNvSpPr>
      </xdr:nvSpPr>
      <xdr:spPr bwMode="auto">
        <a:xfrm>
          <a:off x="30670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123825</xdr:rowOff>
    </xdr:to>
    <xdr:sp macro="" textlink="">
      <xdr:nvSpPr>
        <xdr:cNvPr id="182198" name="Rectangle 39"/>
        <xdr:cNvSpPr>
          <a:spLocks noChangeArrowheads="1"/>
        </xdr:cNvSpPr>
      </xdr:nvSpPr>
      <xdr:spPr bwMode="auto">
        <a:xfrm>
          <a:off x="50577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123825</xdr:rowOff>
    </xdr:to>
    <xdr:sp macro="" textlink="">
      <xdr:nvSpPr>
        <xdr:cNvPr id="182199" name="Rectangle 40"/>
        <xdr:cNvSpPr>
          <a:spLocks noChangeArrowheads="1"/>
        </xdr:cNvSpPr>
      </xdr:nvSpPr>
      <xdr:spPr bwMode="auto">
        <a:xfrm>
          <a:off x="29241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123825</xdr:rowOff>
    </xdr:to>
    <xdr:sp macro="" textlink="">
      <xdr:nvSpPr>
        <xdr:cNvPr id="182200" name="Rectangle 41"/>
        <xdr:cNvSpPr>
          <a:spLocks noChangeArrowheads="1"/>
        </xdr:cNvSpPr>
      </xdr:nvSpPr>
      <xdr:spPr bwMode="auto">
        <a:xfrm>
          <a:off x="22383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123825</xdr:rowOff>
    </xdr:to>
    <xdr:sp macro="" textlink="">
      <xdr:nvSpPr>
        <xdr:cNvPr id="182201" name="Rectangle 42"/>
        <xdr:cNvSpPr>
          <a:spLocks noChangeArrowheads="1"/>
        </xdr:cNvSpPr>
      </xdr:nvSpPr>
      <xdr:spPr bwMode="auto">
        <a:xfrm>
          <a:off x="16668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123825</xdr:rowOff>
    </xdr:to>
    <xdr:sp macro="" textlink="">
      <xdr:nvSpPr>
        <xdr:cNvPr id="182202" name="Rectangle 43"/>
        <xdr:cNvSpPr>
          <a:spLocks noChangeArrowheads="1"/>
        </xdr:cNvSpPr>
      </xdr:nvSpPr>
      <xdr:spPr bwMode="auto">
        <a:xfrm>
          <a:off x="73342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123825</xdr:rowOff>
    </xdr:to>
    <xdr:sp macro="" textlink="">
      <xdr:nvSpPr>
        <xdr:cNvPr id="182203" name="Rectangle 44"/>
        <xdr:cNvSpPr>
          <a:spLocks noChangeArrowheads="1"/>
        </xdr:cNvSpPr>
      </xdr:nvSpPr>
      <xdr:spPr bwMode="auto">
        <a:xfrm>
          <a:off x="16954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123825</xdr:rowOff>
    </xdr:to>
    <xdr:sp macro="" textlink="">
      <xdr:nvSpPr>
        <xdr:cNvPr id="182204" name="Rectangle 45"/>
        <xdr:cNvSpPr>
          <a:spLocks noChangeArrowheads="1"/>
        </xdr:cNvSpPr>
      </xdr:nvSpPr>
      <xdr:spPr bwMode="auto">
        <a:xfrm>
          <a:off x="289560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123825</xdr:rowOff>
    </xdr:to>
    <xdr:sp macro="" textlink="">
      <xdr:nvSpPr>
        <xdr:cNvPr id="182205" name="Rectangle 46"/>
        <xdr:cNvSpPr>
          <a:spLocks noChangeArrowheads="1"/>
        </xdr:cNvSpPr>
      </xdr:nvSpPr>
      <xdr:spPr bwMode="auto">
        <a:xfrm>
          <a:off x="30670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123825</xdr:rowOff>
    </xdr:to>
    <xdr:sp macro="" textlink="">
      <xdr:nvSpPr>
        <xdr:cNvPr id="182206" name="Rectangle 47"/>
        <xdr:cNvSpPr>
          <a:spLocks noChangeArrowheads="1"/>
        </xdr:cNvSpPr>
      </xdr:nvSpPr>
      <xdr:spPr bwMode="auto">
        <a:xfrm>
          <a:off x="50577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123825</xdr:rowOff>
    </xdr:to>
    <xdr:sp macro="" textlink="">
      <xdr:nvSpPr>
        <xdr:cNvPr id="182207" name="Rectangle 48"/>
        <xdr:cNvSpPr>
          <a:spLocks noChangeArrowheads="1"/>
        </xdr:cNvSpPr>
      </xdr:nvSpPr>
      <xdr:spPr bwMode="auto">
        <a:xfrm>
          <a:off x="29241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123825</xdr:rowOff>
    </xdr:to>
    <xdr:sp macro="" textlink="">
      <xdr:nvSpPr>
        <xdr:cNvPr id="182208" name="Rectangle 49"/>
        <xdr:cNvSpPr>
          <a:spLocks noChangeArrowheads="1"/>
        </xdr:cNvSpPr>
      </xdr:nvSpPr>
      <xdr:spPr bwMode="auto">
        <a:xfrm>
          <a:off x="22383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123825</xdr:rowOff>
    </xdr:to>
    <xdr:sp macro="" textlink="">
      <xdr:nvSpPr>
        <xdr:cNvPr id="182209" name="Rectangle 50"/>
        <xdr:cNvSpPr>
          <a:spLocks noChangeArrowheads="1"/>
        </xdr:cNvSpPr>
      </xdr:nvSpPr>
      <xdr:spPr bwMode="auto">
        <a:xfrm>
          <a:off x="16668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123825</xdr:rowOff>
    </xdr:to>
    <xdr:sp macro="" textlink="">
      <xdr:nvSpPr>
        <xdr:cNvPr id="182210" name="Rectangle 51"/>
        <xdr:cNvSpPr>
          <a:spLocks noChangeArrowheads="1"/>
        </xdr:cNvSpPr>
      </xdr:nvSpPr>
      <xdr:spPr bwMode="auto">
        <a:xfrm>
          <a:off x="73342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123825</xdr:rowOff>
    </xdr:to>
    <xdr:sp macro="" textlink="">
      <xdr:nvSpPr>
        <xdr:cNvPr id="182211" name="Rectangle 52"/>
        <xdr:cNvSpPr>
          <a:spLocks noChangeArrowheads="1"/>
        </xdr:cNvSpPr>
      </xdr:nvSpPr>
      <xdr:spPr bwMode="auto">
        <a:xfrm>
          <a:off x="16954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123825</xdr:rowOff>
    </xdr:to>
    <xdr:sp macro="" textlink="">
      <xdr:nvSpPr>
        <xdr:cNvPr id="182212" name="Rectangle 53"/>
        <xdr:cNvSpPr>
          <a:spLocks noChangeArrowheads="1"/>
        </xdr:cNvSpPr>
      </xdr:nvSpPr>
      <xdr:spPr bwMode="auto">
        <a:xfrm>
          <a:off x="289560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123825</xdr:rowOff>
    </xdr:to>
    <xdr:sp macro="" textlink="">
      <xdr:nvSpPr>
        <xdr:cNvPr id="182213" name="Rectangle 54"/>
        <xdr:cNvSpPr>
          <a:spLocks noChangeArrowheads="1"/>
        </xdr:cNvSpPr>
      </xdr:nvSpPr>
      <xdr:spPr bwMode="auto">
        <a:xfrm>
          <a:off x="30670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123825</xdr:rowOff>
    </xdr:to>
    <xdr:sp macro="" textlink="">
      <xdr:nvSpPr>
        <xdr:cNvPr id="182214" name="Rectangle 55"/>
        <xdr:cNvSpPr>
          <a:spLocks noChangeArrowheads="1"/>
        </xdr:cNvSpPr>
      </xdr:nvSpPr>
      <xdr:spPr bwMode="auto">
        <a:xfrm>
          <a:off x="50577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123825</xdr:rowOff>
    </xdr:to>
    <xdr:sp macro="" textlink="">
      <xdr:nvSpPr>
        <xdr:cNvPr id="182215" name="Rectangle 56"/>
        <xdr:cNvSpPr>
          <a:spLocks noChangeArrowheads="1"/>
        </xdr:cNvSpPr>
      </xdr:nvSpPr>
      <xdr:spPr bwMode="auto">
        <a:xfrm>
          <a:off x="29241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123825</xdr:rowOff>
    </xdr:to>
    <xdr:sp macro="" textlink="">
      <xdr:nvSpPr>
        <xdr:cNvPr id="182216" name="Rectangle 57"/>
        <xdr:cNvSpPr>
          <a:spLocks noChangeArrowheads="1"/>
        </xdr:cNvSpPr>
      </xdr:nvSpPr>
      <xdr:spPr bwMode="auto">
        <a:xfrm>
          <a:off x="22383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123825</xdr:rowOff>
    </xdr:to>
    <xdr:sp macro="" textlink="">
      <xdr:nvSpPr>
        <xdr:cNvPr id="182217" name="Rectangle 58"/>
        <xdr:cNvSpPr>
          <a:spLocks noChangeArrowheads="1"/>
        </xdr:cNvSpPr>
      </xdr:nvSpPr>
      <xdr:spPr bwMode="auto">
        <a:xfrm>
          <a:off x="16668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123825</xdr:rowOff>
    </xdr:to>
    <xdr:sp macro="" textlink="">
      <xdr:nvSpPr>
        <xdr:cNvPr id="182218" name="Rectangle 59"/>
        <xdr:cNvSpPr>
          <a:spLocks noChangeArrowheads="1"/>
        </xdr:cNvSpPr>
      </xdr:nvSpPr>
      <xdr:spPr bwMode="auto">
        <a:xfrm>
          <a:off x="73342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123825</xdr:rowOff>
    </xdr:to>
    <xdr:sp macro="" textlink="">
      <xdr:nvSpPr>
        <xdr:cNvPr id="182219" name="Rectangle 60"/>
        <xdr:cNvSpPr>
          <a:spLocks noChangeArrowheads="1"/>
        </xdr:cNvSpPr>
      </xdr:nvSpPr>
      <xdr:spPr bwMode="auto">
        <a:xfrm>
          <a:off x="16954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123825</xdr:rowOff>
    </xdr:to>
    <xdr:sp macro="" textlink="">
      <xdr:nvSpPr>
        <xdr:cNvPr id="182220" name="Rectangle 61"/>
        <xdr:cNvSpPr>
          <a:spLocks noChangeArrowheads="1"/>
        </xdr:cNvSpPr>
      </xdr:nvSpPr>
      <xdr:spPr bwMode="auto">
        <a:xfrm>
          <a:off x="289560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123825</xdr:rowOff>
    </xdr:to>
    <xdr:sp macro="" textlink="">
      <xdr:nvSpPr>
        <xdr:cNvPr id="182221" name="Rectangle 62"/>
        <xdr:cNvSpPr>
          <a:spLocks noChangeArrowheads="1"/>
        </xdr:cNvSpPr>
      </xdr:nvSpPr>
      <xdr:spPr bwMode="auto">
        <a:xfrm>
          <a:off x="30670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123825</xdr:rowOff>
    </xdr:to>
    <xdr:sp macro="" textlink="">
      <xdr:nvSpPr>
        <xdr:cNvPr id="182222" name="Rectangle 63"/>
        <xdr:cNvSpPr>
          <a:spLocks noChangeArrowheads="1"/>
        </xdr:cNvSpPr>
      </xdr:nvSpPr>
      <xdr:spPr bwMode="auto">
        <a:xfrm>
          <a:off x="50577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123825</xdr:rowOff>
    </xdr:to>
    <xdr:sp macro="" textlink="">
      <xdr:nvSpPr>
        <xdr:cNvPr id="182223" name="Rectangle 64"/>
        <xdr:cNvSpPr>
          <a:spLocks noChangeArrowheads="1"/>
        </xdr:cNvSpPr>
      </xdr:nvSpPr>
      <xdr:spPr bwMode="auto">
        <a:xfrm>
          <a:off x="29241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95</xdr:row>
      <xdr:rowOff>0</xdr:rowOff>
    </xdr:from>
    <xdr:to>
      <xdr:col>3</xdr:col>
      <xdr:colOff>171450</xdr:colOff>
      <xdr:row>96</xdr:row>
      <xdr:rowOff>123825</xdr:rowOff>
    </xdr:to>
    <xdr:sp macro="" textlink="">
      <xdr:nvSpPr>
        <xdr:cNvPr id="182224" name="Rectangle 65"/>
        <xdr:cNvSpPr>
          <a:spLocks noChangeArrowheads="1"/>
        </xdr:cNvSpPr>
      </xdr:nvSpPr>
      <xdr:spPr bwMode="auto">
        <a:xfrm>
          <a:off x="22383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95</xdr:row>
      <xdr:rowOff>0</xdr:rowOff>
    </xdr:from>
    <xdr:to>
      <xdr:col>2</xdr:col>
      <xdr:colOff>352425</xdr:colOff>
      <xdr:row>96</xdr:row>
      <xdr:rowOff>123825</xdr:rowOff>
    </xdr:to>
    <xdr:sp macro="" textlink="">
      <xdr:nvSpPr>
        <xdr:cNvPr id="182225" name="Rectangle 66"/>
        <xdr:cNvSpPr>
          <a:spLocks noChangeArrowheads="1"/>
        </xdr:cNvSpPr>
      </xdr:nvSpPr>
      <xdr:spPr bwMode="auto">
        <a:xfrm>
          <a:off x="16668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95</xdr:row>
      <xdr:rowOff>0</xdr:rowOff>
    </xdr:from>
    <xdr:to>
      <xdr:col>1</xdr:col>
      <xdr:colOff>76200</xdr:colOff>
      <xdr:row>96</xdr:row>
      <xdr:rowOff>123825</xdr:rowOff>
    </xdr:to>
    <xdr:sp macro="" textlink="">
      <xdr:nvSpPr>
        <xdr:cNvPr id="182226" name="Rectangle 67"/>
        <xdr:cNvSpPr>
          <a:spLocks noChangeArrowheads="1"/>
        </xdr:cNvSpPr>
      </xdr:nvSpPr>
      <xdr:spPr bwMode="auto">
        <a:xfrm>
          <a:off x="73342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95</xdr:row>
      <xdr:rowOff>0</xdr:rowOff>
    </xdr:from>
    <xdr:to>
      <xdr:col>2</xdr:col>
      <xdr:colOff>381000</xdr:colOff>
      <xdr:row>96</xdr:row>
      <xdr:rowOff>123825</xdr:rowOff>
    </xdr:to>
    <xdr:sp macro="" textlink="">
      <xdr:nvSpPr>
        <xdr:cNvPr id="182227" name="Rectangle 68"/>
        <xdr:cNvSpPr>
          <a:spLocks noChangeArrowheads="1"/>
        </xdr:cNvSpPr>
      </xdr:nvSpPr>
      <xdr:spPr bwMode="auto">
        <a:xfrm>
          <a:off x="16954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0</xdr:colOff>
      <xdr:row>96</xdr:row>
      <xdr:rowOff>123825</xdr:rowOff>
    </xdr:to>
    <xdr:sp macro="" textlink="">
      <xdr:nvSpPr>
        <xdr:cNvPr id="182228" name="Rectangle 69"/>
        <xdr:cNvSpPr>
          <a:spLocks noChangeArrowheads="1"/>
        </xdr:cNvSpPr>
      </xdr:nvSpPr>
      <xdr:spPr bwMode="auto">
        <a:xfrm>
          <a:off x="289560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171450</xdr:colOff>
      <xdr:row>96</xdr:row>
      <xdr:rowOff>123825</xdr:rowOff>
    </xdr:to>
    <xdr:sp macro="" textlink="">
      <xdr:nvSpPr>
        <xdr:cNvPr id="182229" name="Rectangle 70"/>
        <xdr:cNvSpPr>
          <a:spLocks noChangeArrowheads="1"/>
        </xdr:cNvSpPr>
      </xdr:nvSpPr>
      <xdr:spPr bwMode="auto">
        <a:xfrm>
          <a:off x="3067050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95</xdr:row>
      <xdr:rowOff>0</xdr:rowOff>
    </xdr:from>
    <xdr:to>
      <xdr:col>5</xdr:col>
      <xdr:colOff>66675</xdr:colOff>
      <xdr:row>96</xdr:row>
      <xdr:rowOff>123825</xdr:rowOff>
    </xdr:to>
    <xdr:sp macro="" textlink="">
      <xdr:nvSpPr>
        <xdr:cNvPr id="182230" name="Rectangle 71"/>
        <xdr:cNvSpPr>
          <a:spLocks noChangeArrowheads="1"/>
        </xdr:cNvSpPr>
      </xdr:nvSpPr>
      <xdr:spPr bwMode="auto">
        <a:xfrm>
          <a:off x="50577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28575</xdr:colOff>
      <xdr:row>96</xdr:row>
      <xdr:rowOff>123825</xdr:rowOff>
    </xdr:to>
    <xdr:sp macro="" textlink="">
      <xdr:nvSpPr>
        <xdr:cNvPr id="182231" name="Rectangle 72"/>
        <xdr:cNvSpPr>
          <a:spLocks noChangeArrowheads="1"/>
        </xdr:cNvSpPr>
      </xdr:nvSpPr>
      <xdr:spPr bwMode="auto">
        <a:xfrm>
          <a:off x="2924175" y="18364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81</xdr:row>
      <xdr:rowOff>104775</xdr:rowOff>
    </xdr:to>
    <xdr:sp macro="" textlink="">
      <xdr:nvSpPr>
        <xdr:cNvPr id="183713" name="Rectangle 1"/>
        <xdr:cNvSpPr>
          <a:spLocks noChangeArrowheads="1"/>
        </xdr:cNvSpPr>
      </xdr:nvSpPr>
      <xdr:spPr bwMode="auto">
        <a:xfrm>
          <a:off x="35337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81</xdr:row>
      <xdr:rowOff>104775</xdr:rowOff>
    </xdr:to>
    <xdr:sp macro="" textlink="">
      <xdr:nvSpPr>
        <xdr:cNvPr id="183714" name="Rectangle 2"/>
        <xdr:cNvSpPr>
          <a:spLocks noChangeArrowheads="1"/>
        </xdr:cNvSpPr>
      </xdr:nvSpPr>
      <xdr:spPr bwMode="auto">
        <a:xfrm>
          <a:off x="19907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81</xdr:row>
      <xdr:rowOff>104775</xdr:rowOff>
    </xdr:to>
    <xdr:sp macro="" textlink="">
      <xdr:nvSpPr>
        <xdr:cNvPr id="183715" name="Rectangle 3"/>
        <xdr:cNvSpPr>
          <a:spLocks noChangeArrowheads="1"/>
        </xdr:cNvSpPr>
      </xdr:nvSpPr>
      <xdr:spPr bwMode="auto">
        <a:xfrm>
          <a:off x="7334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81</xdr:row>
      <xdr:rowOff>104775</xdr:rowOff>
    </xdr:to>
    <xdr:sp macro="" textlink="">
      <xdr:nvSpPr>
        <xdr:cNvPr id="183716" name="Rectangle 4"/>
        <xdr:cNvSpPr>
          <a:spLocks noChangeArrowheads="1"/>
        </xdr:cNvSpPr>
      </xdr:nvSpPr>
      <xdr:spPr bwMode="auto">
        <a:xfrm>
          <a:off x="201930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81</xdr:row>
      <xdr:rowOff>104775</xdr:rowOff>
    </xdr:to>
    <xdr:sp macro="" textlink="">
      <xdr:nvSpPr>
        <xdr:cNvPr id="183717" name="Rectangle 5"/>
        <xdr:cNvSpPr>
          <a:spLocks noChangeArrowheads="1"/>
        </xdr:cNvSpPr>
      </xdr:nvSpPr>
      <xdr:spPr bwMode="auto">
        <a:xfrm>
          <a:off x="42195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81</xdr:row>
      <xdr:rowOff>104775</xdr:rowOff>
    </xdr:to>
    <xdr:sp macro="" textlink="">
      <xdr:nvSpPr>
        <xdr:cNvPr id="183718" name="Rectangle 6"/>
        <xdr:cNvSpPr>
          <a:spLocks noChangeArrowheads="1"/>
        </xdr:cNvSpPr>
      </xdr:nvSpPr>
      <xdr:spPr bwMode="auto">
        <a:xfrm>
          <a:off x="43910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81</xdr:row>
      <xdr:rowOff>104775</xdr:rowOff>
    </xdr:to>
    <xdr:sp macro="" textlink="">
      <xdr:nvSpPr>
        <xdr:cNvPr id="183719" name="Rectangle 7"/>
        <xdr:cNvSpPr>
          <a:spLocks noChangeArrowheads="1"/>
        </xdr:cNvSpPr>
      </xdr:nvSpPr>
      <xdr:spPr bwMode="auto">
        <a:xfrm>
          <a:off x="63817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81</xdr:row>
      <xdr:rowOff>104775</xdr:rowOff>
    </xdr:to>
    <xdr:sp macro="" textlink="">
      <xdr:nvSpPr>
        <xdr:cNvPr id="183720" name="Rectangle 8"/>
        <xdr:cNvSpPr>
          <a:spLocks noChangeArrowheads="1"/>
        </xdr:cNvSpPr>
      </xdr:nvSpPr>
      <xdr:spPr bwMode="auto">
        <a:xfrm>
          <a:off x="42481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81</xdr:row>
      <xdr:rowOff>104775</xdr:rowOff>
    </xdr:to>
    <xdr:sp macro="" textlink="">
      <xdr:nvSpPr>
        <xdr:cNvPr id="183721" name="Rectangle 9"/>
        <xdr:cNvSpPr>
          <a:spLocks noChangeArrowheads="1"/>
        </xdr:cNvSpPr>
      </xdr:nvSpPr>
      <xdr:spPr bwMode="auto">
        <a:xfrm>
          <a:off x="35337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81</xdr:row>
      <xdr:rowOff>104775</xdr:rowOff>
    </xdr:to>
    <xdr:sp macro="" textlink="">
      <xdr:nvSpPr>
        <xdr:cNvPr id="183722" name="Rectangle 10"/>
        <xdr:cNvSpPr>
          <a:spLocks noChangeArrowheads="1"/>
        </xdr:cNvSpPr>
      </xdr:nvSpPr>
      <xdr:spPr bwMode="auto">
        <a:xfrm>
          <a:off x="19907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81</xdr:row>
      <xdr:rowOff>104775</xdr:rowOff>
    </xdr:to>
    <xdr:sp macro="" textlink="">
      <xdr:nvSpPr>
        <xdr:cNvPr id="183723" name="Rectangle 11"/>
        <xdr:cNvSpPr>
          <a:spLocks noChangeArrowheads="1"/>
        </xdr:cNvSpPr>
      </xdr:nvSpPr>
      <xdr:spPr bwMode="auto">
        <a:xfrm>
          <a:off x="7334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81</xdr:row>
      <xdr:rowOff>104775</xdr:rowOff>
    </xdr:to>
    <xdr:sp macro="" textlink="">
      <xdr:nvSpPr>
        <xdr:cNvPr id="183724" name="Rectangle 12"/>
        <xdr:cNvSpPr>
          <a:spLocks noChangeArrowheads="1"/>
        </xdr:cNvSpPr>
      </xdr:nvSpPr>
      <xdr:spPr bwMode="auto">
        <a:xfrm>
          <a:off x="201930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81</xdr:row>
      <xdr:rowOff>104775</xdr:rowOff>
    </xdr:to>
    <xdr:sp macro="" textlink="">
      <xdr:nvSpPr>
        <xdr:cNvPr id="183725" name="Rectangle 13"/>
        <xdr:cNvSpPr>
          <a:spLocks noChangeArrowheads="1"/>
        </xdr:cNvSpPr>
      </xdr:nvSpPr>
      <xdr:spPr bwMode="auto">
        <a:xfrm>
          <a:off x="42195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81</xdr:row>
      <xdr:rowOff>104775</xdr:rowOff>
    </xdr:to>
    <xdr:sp macro="" textlink="">
      <xdr:nvSpPr>
        <xdr:cNvPr id="183726" name="Rectangle 14"/>
        <xdr:cNvSpPr>
          <a:spLocks noChangeArrowheads="1"/>
        </xdr:cNvSpPr>
      </xdr:nvSpPr>
      <xdr:spPr bwMode="auto">
        <a:xfrm>
          <a:off x="43910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81</xdr:row>
      <xdr:rowOff>104775</xdr:rowOff>
    </xdr:to>
    <xdr:sp macro="" textlink="">
      <xdr:nvSpPr>
        <xdr:cNvPr id="183727" name="Rectangle 15"/>
        <xdr:cNvSpPr>
          <a:spLocks noChangeArrowheads="1"/>
        </xdr:cNvSpPr>
      </xdr:nvSpPr>
      <xdr:spPr bwMode="auto">
        <a:xfrm>
          <a:off x="63817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81</xdr:row>
      <xdr:rowOff>104775</xdr:rowOff>
    </xdr:to>
    <xdr:sp macro="" textlink="">
      <xdr:nvSpPr>
        <xdr:cNvPr id="183728" name="Rectangle 16"/>
        <xdr:cNvSpPr>
          <a:spLocks noChangeArrowheads="1"/>
        </xdr:cNvSpPr>
      </xdr:nvSpPr>
      <xdr:spPr bwMode="auto">
        <a:xfrm>
          <a:off x="42481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81</xdr:row>
      <xdr:rowOff>104775</xdr:rowOff>
    </xdr:to>
    <xdr:sp macro="" textlink="">
      <xdr:nvSpPr>
        <xdr:cNvPr id="183729" name="Rectangle 17"/>
        <xdr:cNvSpPr>
          <a:spLocks noChangeArrowheads="1"/>
        </xdr:cNvSpPr>
      </xdr:nvSpPr>
      <xdr:spPr bwMode="auto">
        <a:xfrm>
          <a:off x="35337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81</xdr:row>
      <xdr:rowOff>104775</xdr:rowOff>
    </xdr:to>
    <xdr:sp macro="" textlink="">
      <xdr:nvSpPr>
        <xdr:cNvPr id="183730" name="Rectangle 18"/>
        <xdr:cNvSpPr>
          <a:spLocks noChangeArrowheads="1"/>
        </xdr:cNvSpPr>
      </xdr:nvSpPr>
      <xdr:spPr bwMode="auto">
        <a:xfrm>
          <a:off x="19907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81</xdr:row>
      <xdr:rowOff>104775</xdr:rowOff>
    </xdr:to>
    <xdr:sp macro="" textlink="">
      <xdr:nvSpPr>
        <xdr:cNvPr id="183731" name="Rectangle 19"/>
        <xdr:cNvSpPr>
          <a:spLocks noChangeArrowheads="1"/>
        </xdr:cNvSpPr>
      </xdr:nvSpPr>
      <xdr:spPr bwMode="auto">
        <a:xfrm>
          <a:off x="7334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81</xdr:row>
      <xdr:rowOff>104775</xdr:rowOff>
    </xdr:to>
    <xdr:sp macro="" textlink="">
      <xdr:nvSpPr>
        <xdr:cNvPr id="183732" name="Rectangle 20"/>
        <xdr:cNvSpPr>
          <a:spLocks noChangeArrowheads="1"/>
        </xdr:cNvSpPr>
      </xdr:nvSpPr>
      <xdr:spPr bwMode="auto">
        <a:xfrm>
          <a:off x="201930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81</xdr:row>
      <xdr:rowOff>104775</xdr:rowOff>
    </xdr:to>
    <xdr:sp macro="" textlink="">
      <xdr:nvSpPr>
        <xdr:cNvPr id="183733" name="Rectangle 21"/>
        <xdr:cNvSpPr>
          <a:spLocks noChangeArrowheads="1"/>
        </xdr:cNvSpPr>
      </xdr:nvSpPr>
      <xdr:spPr bwMode="auto">
        <a:xfrm>
          <a:off x="42195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81</xdr:row>
      <xdr:rowOff>104775</xdr:rowOff>
    </xdr:to>
    <xdr:sp macro="" textlink="">
      <xdr:nvSpPr>
        <xdr:cNvPr id="183734" name="Rectangle 22"/>
        <xdr:cNvSpPr>
          <a:spLocks noChangeArrowheads="1"/>
        </xdr:cNvSpPr>
      </xdr:nvSpPr>
      <xdr:spPr bwMode="auto">
        <a:xfrm>
          <a:off x="43910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81</xdr:row>
      <xdr:rowOff>104775</xdr:rowOff>
    </xdr:to>
    <xdr:sp macro="" textlink="">
      <xdr:nvSpPr>
        <xdr:cNvPr id="183735" name="Rectangle 23"/>
        <xdr:cNvSpPr>
          <a:spLocks noChangeArrowheads="1"/>
        </xdr:cNvSpPr>
      </xdr:nvSpPr>
      <xdr:spPr bwMode="auto">
        <a:xfrm>
          <a:off x="63817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81</xdr:row>
      <xdr:rowOff>104775</xdr:rowOff>
    </xdr:to>
    <xdr:sp macro="" textlink="">
      <xdr:nvSpPr>
        <xdr:cNvPr id="183736" name="Rectangle 24"/>
        <xdr:cNvSpPr>
          <a:spLocks noChangeArrowheads="1"/>
        </xdr:cNvSpPr>
      </xdr:nvSpPr>
      <xdr:spPr bwMode="auto">
        <a:xfrm>
          <a:off x="42481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81</xdr:row>
      <xdr:rowOff>104775</xdr:rowOff>
    </xdr:to>
    <xdr:sp macro="" textlink="">
      <xdr:nvSpPr>
        <xdr:cNvPr id="183737" name="Rectangle 25"/>
        <xdr:cNvSpPr>
          <a:spLocks noChangeArrowheads="1"/>
        </xdr:cNvSpPr>
      </xdr:nvSpPr>
      <xdr:spPr bwMode="auto">
        <a:xfrm>
          <a:off x="35337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81</xdr:row>
      <xdr:rowOff>104775</xdr:rowOff>
    </xdr:to>
    <xdr:sp macro="" textlink="">
      <xdr:nvSpPr>
        <xdr:cNvPr id="183738" name="Rectangle 26"/>
        <xdr:cNvSpPr>
          <a:spLocks noChangeArrowheads="1"/>
        </xdr:cNvSpPr>
      </xdr:nvSpPr>
      <xdr:spPr bwMode="auto">
        <a:xfrm>
          <a:off x="19907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81</xdr:row>
      <xdr:rowOff>104775</xdr:rowOff>
    </xdr:to>
    <xdr:sp macro="" textlink="">
      <xdr:nvSpPr>
        <xdr:cNvPr id="183739" name="Rectangle 27"/>
        <xdr:cNvSpPr>
          <a:spLocks noChangeArrowheads="1"/>
        </xdr:cNvSpPr>
      </xdr:nvSpPr>
      <xdr:spPr bwMode="auto">
        <a:xfrm>
          <a:off x="7334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81</xdr:row>
      <xdr:rowOff>104775</xdr:rowOff>
    </xdr:to>
    <xdr:sp macro="" textlink="">
      <xdr:nvSpPr>
        <xdr:cNvPr id="183740" name="Rectangle 28"/>
        <xdr:cNvSpPr>
          <a:spLocks noChangeArrowheads="1"/>
        </xdr:cNvSpPr>
      </xdr:nvSpPr>
      <xdr:spPr bwMode="auto">
        <a:xfrm>
          <a:off x="201930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81</xdr:row>
      <xdr:rowOff>104775</xdr:rowOff>
    </xdr:to>
    <xdr:sp macro="" textlink="">
      <xdr:nvSpPr>
        <xdr:cNvPr id="183741" name="Rectangle 29"/>
        <xdr:cNvSpPr>
          <a:spLocks noChangeArrowheads="1"/>
        </xdr:cNvSpPr>
      </xdr:nvSpPr>
      <xdr:spPr bwMode="auto">
        <a:xfrm>
          <a:off x="42195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81</xdr:row>
      <xdr:rowOff>104775</xdr:rowOff>
    </xdr:to>
    <xdr:sp macro="" textlink="">
      <xdr:nvSpPr>
        <xdr:cNvPr id="183742" name="Rectangle 30"/>
        <xdr:cNvSpPr>
          <a:spLocks noChangeArrowheads="1"/>
        </xdr:cNvSpPr>
      </xdr:nvSpPr>
      <xdr:spPr bwMode="auto">
        <a:xfrm>
          <a:off x="43910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81</xdr:row>
      <xdr:rowOff>104775</xdr:rowOff>
    </xdr:to>
    <xdr:sp macro="" textlink="">
      <xdr:nvSpPr>
        <xdr:cNvPr id="183743" name="Rectangle 31"/>
        <xdr:cNvSpPr>
          <a:spLocks noChangeArrowheads="1"/>
        </xdr:cNvSpPr>
      </xdr:nvSpPr>
      <xdr:spPr bwMode="auto">
        <a:xfrm>
          <a:off x="63817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81</xdr:row>
      <xdr:rowOff>104775</xdr:rowOff>
    </xdr:to>
    <xdr:sp macro="" textlink="">
      <xdr:nvSpPr>
        <xdr:cNvPr id="183744" name="Rectangle 32"/>
        <xdr:cNvSpPr>
          <a:spLocks noChangeArrowheads="1"/>
        </xdr:cNvSpPr>
      </xdr:nvSpPr>
      <xdr:spPr bwMode="auto">
        <a:xfrm>
          <a:off x="42481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81</xdr:row>
      <xdr:rowOff>104775</xdr:rowOff>
    </xdr:to>
    <xdr:sp macro="" textlink="">
      <xdr:nvSpPr>
        <xdr:cNvPr id="183745" name="Rectangle 33"/>
        <xdr:cNvSpPr>
          <a:spLocks noChangeArrowheads="1"/>
        </xdr:cNvSpPr>
      </xdr:nvSpPr>
      <xdr:spPr bwMode="auto">
        <a:xfrm>
          <a:off x="35337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81</xdr:row>
      <xdr:rowOff>104775</xdr:rowOff>
    </xdr:to>
    <xdr:sp macro="" textlink="">
      <xdr:nvSpPr>
        <xdr:cNvPr id="183746" name="Rectangle 34"/>
        <xdr:cNvSpPr>
          <a:spLocks noChangeArrowheads="1"/>
        </xdr:cNvSpPr>
      </xdr:nvSpPr>
      <xdr:spPr bwMode="auto">
        <a:xfrm>
          <a:off x="19907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81</xdr:row>
      <xdr:rowOff>104775</xdr:rowOff>
    </xdr:to>
    <xdr:sp macro="" textlink="">
      <xdr:nvSpPr>
        <xdr:cNvPr id="183747" name="Rectangle 35"/>
        <xdr:cNvSpPr>
          <a:spLocks noChangeArrowheads="1"/>
        </xdr:cNvSpPr>
      </xdr:nvSpPr>
      <xdr:spPr bwMode="auto">
        <a:xfrm>
          <a:off x="7334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81</xdr:row>
      <xdr:rowOff>104775</xdr:rowOff>
    </xdr:to>
    <xdr:sp macro="" textlink="">
      <xdr:nvSpPr>
        <xdr:cNvPr id="183748" name="Rectangle 36"/>
        <xdr:cNvSpPr>
          <a:spLocks noChangeArrowheads="1"/>
        </xdr:cNvSpPr>
      </xdr:nvSpPr>
      <xdr:spPr bwMode="auto">
        <a:xfrm>
          <a:off x="201930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81</xdr:row>
      <xdr:rowOff>104775</xdr:rowOff>
    </xdr:to>
    <xdr:sp macro="" textlink="">
      <xdr:nvSpPr>
        <xdr:cNvPr id="183749" name="Rectangle 37"/>
        <xdr:cNvSpPr>
          <a:spLocks noChangeArrowheads="1"/>
        </xdr:cNvSpPr>
      </xdr:nvSpPr>
      <xdr:spPr bwMode="auto">
        <a:xfrm>
          <a:off x="42195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81</xdr:row>
      <xdr:rowOff>104775</xdr:rowOff>
    </xdr:to>
    <xdr:sp macro="" textlink="">
      <xdr:nvSpPr>
        <xdr:cNvPr id="183750" name="Rectangle 38"/>
        <xdr:cNvSpPr>
          <a:spLocks noChangeArrowheads="1"/>
        </xdr:cNvSpPr>
      </xdr:nvSpPr>
      <xdr:spPr bwMode="auto">
        <a:xfrm>
          <a:off x="43910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81</xdr:row>
      <xdr:rowOff>104775</xdr:rowOff>
    </xdr:to>
    <xdr:sp macro="" textlink="">
      <xdr:nvSpPr>
        <xdr:cNvPr id="183751" name="Rectangle 39"/>
        <xdr:cNvSpPr>
          <a:spLocks noChangeArrowheads="1"/>
        </xdr:cNvSpPr>
      </xdr:nvSpPr>
      <xdr:spPr bwMode="auto">
        <a:xfrm>
          <a:off x="63817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81</xdr:row>
      <xdr:rowOff>104775</xdr:rowOff>
    </xdr:to>
    <xdr:sp macro="" textlink="">
      <xdr:nvSpPr>
        <xdr:cNvPr id="183752" name="Rectangle 40"/>
        <xdr:cNvSpPr>
          <a:spLocks noChangeArrowheads="1"/>
        </xdr:cNvSpPr>
      </xdr:nvSpPr>
      <xdr:spPr bwMode="auto">
        <a:xfrm>
          <a:off x="42481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81</xdr:row>
      <xdr:rowOff>104775</xdr:rowOff>
    </xdr:to>
    <xdr:sp macro="" textlink="">
      <xdr:nvSpPr>
        <xdr:cNvPr id="183753" name="Rectangle 41"/>
        <xdr:cNvSpPr>
          <a:spLocks noChangeArrowheads="1"/>
        </xdr:cNvSpPr>
      </xdr:nvSpPr>
      <xdr:spPr bwMode="auto">
        <a:xfrm>
          <a:off x="35337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81</xdr:row>
      <xdr:rowOff>104775</xdr:rowOff>
    </xdr:to>
    <xdr:sp macro="" textlink="">
      <xdr:nvSpPr>
        <xdr:cNvPr id="183754" name="Rectangle 42"/>
        <xdr:cNvSpPr>
          <a:spLocks noChangeArrowheads="1"/>
        </xdr:cNvSpPr>
      </xdr:nvSpPr>
      <xdr:spPr bwMode="auto">
        <a:xfrm>
          <a:off x="19907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81</xdr:row>
      <xdr:rowOff>104775</xdr:rowOff>
    </xdr:to>
    <xdr:sp macro="" textlink="">
      <xdr:nvSpPr>
        <xdr:cNvPr id="183755" name="Rectangle 43"/>
        <xdr:cNvSpPr>
          <a:spLocks noChangeArrowheads="1"/>
        </xdr:cNvSpPr>
      </xdr:nvSpPr>
      <xdr:spPr bwMode="auto">
        <a:xfrm>
          <a:off x="7334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81</xdr:row>
      <xdr:rowOff>104775</xdr:rowOff>
    </xdr:to>
    <xdr:sp macro="" textlink="">
      <xdr:nvSpPr>
        <xdr:cNvPr id="183756" name="Rectangle 44"/>
        <xdr:cNvSpPr>
          <a:spLocks noChangeArrowheads="1"/>
        </xdr:cNvSpPr>
      </xdr:nvSpPr>
      <xdr:spPr bwMode="auto">
        <a:xfrm>
          <a:off x="201930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81</xdr:row>
      <xdr:rowOff>104775</xdr:rowOff>
    </xdr:to>
    <xdr:sp macro="" textlink="">
      <xdr:nvSpPr>
        <xdr:cNvPr id="183757" name="Rectangle 45"/>
        <xdr:cNvSpPr>
          <a:spLocks noChangeArrowheads="1"/>
        </xdr:cNvSpPr>
      </xdr:nvSpPr>
      <xdr:spPr bwMode="auto">
        <a:xfrm>
          <a:off x="42195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81</xdr:row>
      <xdr:rowOff>104775</xdr:rowOff>
    </xdr:to>
    <xdr:sp macro="" textlink="">
      <xdr:nvSpPr>
        <xdr:cNvPr id="183758" name="Rectangle 46"/>
        <xdr:cNvSpPr>
          <a:spLocks noChangeArrowheads="1"/>
        </xdr:cNvSpPr>
      </xdr:nvSpPr>
      <xdr:spPr bwMode="auto">
        <a:xfrm>
          <a:off x="43910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81</xdr:row>
      <xdr:rowOff>104775</xdr:rowOff>
    </xdr:to>
    <xdr:sp macro="" textlink="">
      <xdr:nvSpPr>
        <xdr:cNvPr id="183759" name="Rectangle 47"/>
        <xdr:cNvSpPr>
          <a:spLocks noChangeArrowheads="1"/>
        </xdr:cNvSpPr>
      </xdr:nvSpPr>
      <xdr:spPr bwMode="auto">
        <a:xfrm>
          <a:off x="63817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81</xdr:row>
      <xdr:rowOff>104775</xdr:rowOff>
    </xdr:to>
    <xdr:sp macro="" textlink="">
      <xdr:nvSpPr>
        <xdr:cNvPr id="183760" name="Rectangle 48"/>
        <xdr:cNvSpPr>
          <a:spLocks noChangeArrowheads="1"/>
        </xdr:cNvSpPr>
      </xdr:nvSpPr>
      <xdr:spPr bwMode="auto">
        <a:xfrm>
          <a:off x="42481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81</xdr:row>
      <xdr:rowOff>104775</xdr:rowOff>
    </xdr:to>
    <xdr:sp macro="" textlink="">
      <xdr:nvSpPr>
        <xdr:cNvPr id="183761" name="Rectangle 49"/>
        <xdr:cNvSpPr>
          <a:spLocks noChangeArrowheads="1"/>
        </xdr:cNvSpPr>
      </xdr:nvSpPr>
      <xdr:spPr bwMode="auto">
        <a:xfrm>
          <a:off x="35337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81</xdr:row>
      <xdr:rowOff>104775</xdr:rowOff>
    </xdr:to>
    <xdr:sp macro="" textlink="">
      <xdr:nvSpPr>
        <xdr:cNvPr id="183762" name="Rectangle 50"/>
        <xdr:cNvSpPr>
          <a:spLocks noChangeArrowheads="1"/>
        </xdr:cNvSpPr>
      </xdr:nvSpPr>
      <xdr:spPr bwMode="auto">
        <a:xfrm>
          <a:off x="19907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81</xdr:row>
      <xdr:rowOff>104775</xdr:rowOff>
    </xdr:to>
    <xdr:sp macro="" textlink="">
      <xdr:nvSpPr>
        <xdr:cNvPr id="183763" name="Rectangle 51"/>
        <xdr:cNvSpPr>
          <a:spLocks noChangeArrowheads="1"/>
        </xdr:cNvSpPr>
      </xdr:nvSpPr>
      <xdr:spPr bwMode="auto">
        <a:xfrm>
          <a:off x="7334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81</xdr:row>
      <xdr:rowOff>104775</xdr:rowOff>
    </xdr:to>
    <xdr:sp macro="" textlink="">
      <xdr:nvSpPr>
        <xdr:cNvPr id="183764" name="Rectangle 52"/>
        <xdr:cNvSpPr>
          <a:spLocks noChangeArrowheads="1"/>
        </xdr:cNvSpPr>
      </xdr:nvSpPr>
      <xdr:spPr bwMode="auto">
        <a:xfrm>
          <a:off x="201930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81</xdr:row>
      <xdr:rowOff>104775</xdr:rowOff>
    </xdr:to>
    <xdr:sp macro="" textlink="">
      <xdr:nvSpPr>
        <xdr:cNvPr id="183765" name="Rectangle 53"/>
        <xdr:cNvSpPr>
          <a:spLocks noChangeArrowheads="1"/>
        </xdr:cNvSpPr>
      </xdr:nvSpPr>
      <xdr:spPr bwMode="auto">
        <a:xfrm>
          <a:off x="42195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81</xdr:row>
      <xdr:rowOff>104775</xdr:rowOff>
    </xdr:to>
    <xdr:sp macro="" textlink="">
      <xdr:nvSpPr>
        <xdr:cNvPr id="183766" name="Rectangle 54"/>
        <xdr:cNvSpPr>
          <a:spLocks noChangeArrowheads="1"/>
        </xdr:cNvSpPr>
      </xdr:nvSpPr>
      <xdr:spPr bwMode="auto">
        <a:xfrm>
          <a:off x="43910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81</xdr:row>
      <xdr:rowOff>104775</xdr:rowOff>
    </xdr:to>
    <xdr:sp macro="" textlink="">
      <xdr:nvSpPr>
        <xdr:cNvPr id="183767" name="Rectangle 55"/>
        <xdr:cNvSpPr>
          <a:spLocks noChangeArrowheads="1"/>
        </xdr:cNvSpPr>
      </xdr:nvSpPr>
      <xdr:spPr bwMode="auto">
        <a:xfrm>
          <a:off x="63817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81</xdr:row>
      <xdr:rowOff>104775</xdr:rowOff>
    </xdr:to>
    <xdr:sp macro="" textlink="">
      <xdr:nvSpPr>
        <xdr:cNvPr id="183768" name="Rectangle 56"/>
        <xdr:cNvSpPr>
          <a:spLocks noChangeArrowheads="1"/>
        </xdr:cNvSpPr>
      </xdr:nvSpPr>
      <xdr:spPr bwMode="auto">
        <a:xfrm>
          <a:off x="42481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81</xdr:row>
      <xdr:rowOff>104775</xdr:rowOff>
    </xdr:to>
    <xdr:sp macro="" textlink="">
      <xdr:nvSpPr>
        <xdr:cNvPr id="183769" name="Rectangle 57"/>
        <xdr:cNvSpPr>
          <a:spLocks noChangeArrowheads="1"/>
        </xdr:cNvSpPr>
      </xdr:nvSpPr>
      <xdr:spPr bwMode="auto">
        <a:xfrm>
          <a:off x="35337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81</xdr:row>
      <xdr:rowOff>104775</xdr:rowOff>
    </xdr:to>
    <xdr:sp macro="" textlink="">
      <xdr:nvSpPr>
        <xdr:cNvPr id="183770" name="Rectangle 58"/>
        <xdr:cNvSpPr>
          <a:spLocks noChangeArrowheads="1"/>
        </xdr:cNvSpPr>
      </xdr:nvSpPr>
      <xdr:spPr bwMode="auto">
        <a:xfrm>
          <a:off x="19907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81</xdr:row>
      <xdr:rowOff>104775</xdr:rowOff>
    </xdr:to>
    <xdr:sp macro="" textlink="">
      <xdr:nvSpPr>
        <xdr:cNvPr id="183771" name="Rectangle 59"/>
        <xdr:cNvSpPr>
          <a:spLocks noChangeArrowheads="1"/>
        </xdr:cNvSpPr>
      </xdr:nvSpPr>
      <xdr:spPr bwMode="auto">
        <a:xfrm>
          <a:off x="7334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81</xdr:row>
      <xdr:rowOff>104775</xdr:rowOff>
    </xdr:to>
    <xdr:sp macro="" textlink="">
      <xdr:nvSpPr>
        <xdr:cNvPr id="183772" name="Rectangle 60"/>
        <xdr:cNvSpPr>
          <a:spLocks noChangeArrowheads="1"/>
        </xdr:cNvSpPr>
      </xdr:nvSpPr>
      <xdr:spPr bwMode="auto">
        <a:xfrm>
          <a:off x="201930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81</xdr:row>
      <xdr:rowOff>104775</xdr:rowOff>
    </xdr:to>
    <xdr:sp macro="" textlink="">
      <xdr:nvSpPr>
        <xdr:cNvPr id="183773" name="Rectangle 61"/>
        <xdr:cNvSpPr>
          <a:spLocks noChangeArrowheads="1"/>
        </xdr:cNvSpPr>
      </xdr:nvSpPr>
      <xdr:spPr bwMode="auto">
        <a:xfrm>
          <a:off x="42195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81</xdr:row>
      <xdr:rowOff>104775</xdr:rowOff>
    </xdr:to>
    <xdr:sp macro="" textlink="">
      <xdr:nvSpPr>
        <xdr:cNvPr id="183774" name="Rectangle 62"/>
        <xdr:cNvSpPr>
          <a:spLocks noChangeArrowheads="1"/>
        </xdr:cNvSpPr>
      </xdr:nvSpPr>
      <xdr:spPr bwMode="auto">
        <a:xfrm>
          <a:off x="43910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81</xdr:row>
      <xdr:rowOff>104775</xdr:rowOff>
    </xdr:to>
    <xdr:sp macro="" textlink="">
      <xdr:nvSpPr>
        <xdr:cNvPr id="183775" name="Rectangle 63"/>
        <xdr:cNvSpPr>
          <a:spLocks noChangeArrowheads="1"/>
        </xdr:cNvSpPr>
      </xdr:nvSpPr>
      <xdr:spPr bwMode="auto">
        <a:xfrm>
          <a:off x="63817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81</xdr:row>
      <xdr:rowOff>104775</xdr:rowOff>
    </xdr:to>
    <xdr:sp macro="" textlink="">
      <xdr:nvSpPr>
        <xdr:cNvPr id="183776" name="Rectangle 64"/>
        <xdr:cNvSpPr>
          <a:spLocks noChangeArrowheads="1"/>
        </xdr:cNvSpPr>
      </xdr:nvSpPr>
      <xdr:spPr bwMode="auto">
        <a:xfrm>
          <a:off x="42481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81</xdr:row>
      <xdr:rowOff>104775</xdr:rowOff>
    </xdr:to>
    <xdr:sp macro="" textlink="">
      <xdr:nvSpPr>
        <xdr:cNvPr id="183777" name="Rectangle 65"/>
        <xdr:cNvSpPr>
          <a:spLocks noChangeArrowheads="1"/>
        </xdr:cNvSpPr>
      </xdr:nvSpPr>
      <xdr:spPr bwMode="auto">
        <a:xfrm>
          <a:off x="35337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81</xdr:row>
      <xdr:rowOff>104775</xdr:rowOff>
    </xdr:to>
    <xdr:sp macro="" textlink="">
      <xdr:nvSpPr>
        <xdr:cNvPr id="183778" name="Rectangle 66"/>
        <xdr:cNvSpPr>
          <a:spLocks noChangeArrowheads="1"/>
        </xdr:cNvSpPr>
      </xdr:nvSpPr>
      <xdr:spPr bwMode="auto">
        <a:xfrm>
          <a:off x="19907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81</xdr:row>
      <xdr:rowOff>104775</xdr:rowOff>
    </xdr:to>
    <xdr:sp macro="" textlink="">
      <xdr:nvSpPr>
        <xdr:cNvPr id="183779" name="Rectangle 67"/>
        <xdr:cNvSpPr>
          <a:spLocks noChangeArrowheads="1"/>
        </xdr:cNvSpPr>
      </xdr:nvSpPr>
      <xdr:spPr bwMode="auto">
        <a:xfrm>
          <a:off x="7334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81</xdr:row>
      <xdr:rowOff>104775</xdr:rowOff>
    </xdr:to>
    <xdr:sp macro="" textlink="">
      <xdr:nvSpPr>
        <xdr:cNvPr id="183780" name="Rectangle 68"/>
        <xdr:cNvSpPr>
          <a:spLocks noChangeArrowheads="1"/>
        </xdr:cNvSpPr>
      </xdr:nvSpPr>
      <xdr:spPr bwMode="auto">
        <a:xfrm>
          <a:off x="201930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81</xdr:row>
      <xdr:rowOff>104775</xdr:rowOff>
    </xdr:to>
    <xdr:sp macro="" textlink="">
      <xdr:nvSpPr>
        <xdr:cNvPr id="183781" name="Rectangle 69"/>
        <xdr:cNvSpPr>
          <a:spLocks noChangeArrowheads="1"/>
        </xdr:cNvSpPr>
      </xdr:nvSpPr>
      <xdr:spPr bwMode="auto">
        <a:xfrm>
          <a:off x="42195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81</xdr:row>
      <xdr:rowOff>104775</xdr:rowOff>
    </xdr:to>
    <xdr:sp macro="" textlink="">
      <xdr:nvSpPr>
        <xdr:cNvPr id="183782" name="Rectangle 70"/>
        <xdr:cNvSpPr>
          <a:spLocks noChangeArrowheads="1"/>
        </xdr:cNvSpPr>
      </xdr:nvSpPr>
      <xdr:spPr bwMode="auto">
        <a:xfrm>
          <a:off x="43910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81</xdr:row>
      <xdr:rowOff>104775</xdr:rowOff>
    </xdr:to>
    <xdr:sp macro="" textlink="">
      <xdr:nvSpPr>
        <xdr:cNvPr id="183783" name="Rectangle 71"/>
        <xdr:cNvSpPr>
          <a:spLocks noChangeArrowheads="1"/>
        </xdr:cNvSpPr>
      </xdr:nvSpPr>
      <xdr:spPr bwMode="auto">
        <a:xfrm>
          <a:off x="63817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81</xdr:row>
      <xdr:rowOff>104775</xdr:rowOff>
    </xdr:to>
    <xdr:sp macro="" textlink="">
      <xdr:nvSpPr>
        <xdr:cNvPr id="183784" name="Rectangle 72"/>
        <xdr:cNvSpPr>
          <a:spLocks noChangeArrowheads="1"/>
        </xdr:cNvSpPr>
      </xdr:nvSpPr>
      <xdr:spPr bwMode="auto">
        <a:xfrm>
          <a:off x="42481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81</xdr:row>
      <xdr:rowOff>104775</xdr:rowOff>
    </xdr:to>
    <xdr:sp macro="" textlink="">
      <xdr:nvSpPr>
        <xdr:cNvPr id="183785" name="Rectangle 73"/>
        <xdr:cNvSpPr>
          <a:spLocks noChangeArrowheads="1"/>
        </xdr:cNvSpPr>
      </xdr:nvSpPr>
      <xdr:spPr bwMode="auto">
        <a:xfrm>
          <a:off x="35337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81</xdr:row>
      <xdr:rowOff>104775</xdr:rowOff>
    </xdr:to>
    <xdr:sp macro="" textlink="">
      <xdr:nvSpPr>
        <xdr:cNvPr id="183786" name="Rectangle 74"/>
        <xdr:cNvSpPr>
          <a:spLocks noChangeArrowheads="1"/>
        </xdr:cNvSpPr>
      </xdr:nvSpPr>
      <xdr:spPr bwMode="auto">
        <a:xfrm>
          <a:off x="19907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81</xdr:row>
      <xdr:rowOff>104775</xdr:rowOff>
    </xdr:to>
    <xdr:sp macro="" textlink="">
      <xdr:nvSpPr>
        <xdr:cNvPr id="183787" name="Rectangle 75"/>
        <xdr:cNvSpPr>
          <a:spLocks noChangeArrowheads="1"/>
        </xdr:cNvSpPr>
      </xdr:nvSpPr>
      <xdr:spPr bwMode="auto">
        <a:xfrm>
          <a:off x="7334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81</xdr:row>
      <xdr:rowOff>104775</xdr:rowOff>
    </xdr:to>
    <xdr:sp macro="" textlink="">
      <xdr:nvSpPr>
        <xdr:cNvPr id="183788" name="Rectangle 76"/>
        <xdr:cNvSpPr>
          <a:spLocks noChangeArrowheads="1"/>
        </xdr:cNvSpPr>
      </xdr:nvSpPr>
      <xdr:spPr bwMode="auto">
        <a:xfrm>
          <a:off x="201930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81</xdr:row>
      <xdr:rowOff>104775</xdr:rowOff>
    </xdr:to>
    <xdr:sp macro="" textlink="">
      <xdr:nvSpPr>
        <xdr:cNvPr id="183789" name="Rectangle 77"/>
        <xdr:cNvSpPr>
          <a:spLocks noChangeArrowheads="1"/>
        </xdr:cNvSpPr>
      </xdr:nvSpPr>
      <xdr:spPr bwMode="auto">
        <a:xfrm>
          <a:off x="42195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81</xdr:row>
      <xdr:rowOff>104775</xdr:rowOff>
    </xdr:to>
    <xdr:sp macro="" textlink="">
      <xdr:nvSpPr>
        <xdr:cNvPr id="183790" name="Rectangle 78"/>
        <xdr:cNvSpPr>
          <a:spLocks noChangeArrowheads="1"/>
        </xdr:cNvSpPr>
      </xdr:nvSpPr>
      <xdr:spPr bwMode="auto">
        <a:xfrm>
          <a:off x="43910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81</xdr:row>
      <xdr:rowOff>104775</xdr:rowOff>
    </xdr:to>
    <xdr:sp macro="" textlink="">
      <xdr:nvSpPr>
        <xdr:cNvPr id="183791" name="Rectangle 79"/>
        <xdr:cNvSpPr>
          <a:spLocks noChangeArrowheads="1"/>
        </xdr:cNvSpPr>
      </xdr:nvSpPr>
      <xdr:spPr bwMode="auto">
        <a:xfrm>
          <a:off x="63817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81</xdr:row>
      <xdr:rowOff>104775</xdr:rowOff>
    </xdr:to>
    <xdr:sp macro="" textlink="">
      <xdr:nvSpPr>
        <xdr:cNvPr id="183792" name="Rectangle 80"/>
        <xdr:cNvSpPr>
          <a:spLocks noChangeArrowheads="1"/>
        </xdr:cNvSpPr>
      </xdr:nvSpPr>
      <xdr:spPr bwMode="auto">
        <a:xfrm>
          <a:off x="42481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81</xdr:row>
      <xdr:rowOff>104775</xdr:rowOff>
    </xdr:to>
    <xdr:sp macro="" textlink="">
      <xdr:nvSpPr>
        <xdr:cNvPr id="183793" name="Rectangle 81"/>
        <xdr:cNvSpPr>
          <a:spLocks noChangeArrowheads="1"/>
        </xdr:cNvSpPr>
      </xdr:nvSpPr>
      <xdr:spPr bwMode="auto">
        <a:xfrm>
          <a:off x="35337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81</xdr:row>
      <xdr:rowOff>104775</xdr:rowOff>
    </xdr:to>
    <xdr:sp macro="" textlink="">
      <xdr:nvSpPr>
        <xdr:cNvPr id="183794" name="Rectangle 82"/>
        <xdr:cNvSpPr>
          <a:spLocks noChangeArrowheads="1"/>
        </xdr:cNvSpPr>
      </xdr:nvSpPr>
      <xdr:spPr bwMode="auto">
        <a:xfrm>
          <a:off x="19907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81</xdr:row>
      <xdr:rowOff>104775</xdr:rowOff>
    </xdr:to>
    <xdr:sp macro="" textlink="">
      <xdr:nvSpPr>
        <xdr:cNvPr id="183795" name="Rectangle 83"/>
        <xdr:cNvSpPr>
          <a:spLocks noChangeArrowheads="1"/>
        </xdr:cNvSpPr>
      </xdr:nvSpPr>
      <xdr:spPr bwMode="auto">
        <a:xfrm>
          <a:off x="7334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81</xdr:row>
      <xdr:rowOff>104775</xdr:rowOff>
    </xdr:to>
    <xdr:sp macro="" textlink="">
      <xdr:nvSpPr>
        <xdr:cNvPr id="183796" name="Rectangle 84"/>
        <xdr:cNvSpPr>
          <a:spLocks noChangeArrowheads="1"/>
        </xdr:cNvSpPr>
      </xdr:nvSpPr>
      <xdr:spPr bwMode="auto">
        <a:xfrm>
          <a:off x="201930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81</xdr:row>
      <xdr:rowOff>104775</xdr:rowOff>
    </xdr:to>
    <xdr:sp macro="" textlink="">
      <xdr:nvSpPr>
        <xdr:cNvPr id="183797" name="Rectangle 85"/>
        <xdr:cNvSpPr>
          <a:spLocks noChangeArrowheads="1"/>
        </xdr:cNvSpPr>
      </xdr:nvSpPr>
      <xdr:spPr bwMode="auto">
        <a:xfrm>
          <a:off x="42195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81</xdr:row>
      <xdr:rowOff>104775</xdr:rowOff>
    </xdr:to>
    <xdr:sp macro="" textlink="">
      <xdr:nvSpPr>
        <xdr:cNvPr id="183798" name="Rectangle 86"/>
        <xdr:cNvSpPr>
          <a:spLocks noChangeArrowheads="1"/>
        </xdr:cNvSpPr>
      </xdr:nvSpPr>
      <xdr:spPr bwMode="auto">
        <a:xfrm>
          <a:off x="43910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81</xdr:row>
      <xdr:rowOff>104775</xdr:rowOff>
    </xdr:to>
    <xdr:sp macro="" textlink="">
      <xdr:nvSpPr>
        <xdr:cNvPr id="183799" name="Rectangle 87"/>
        <xdr:cNvSpPr>
          <a:spLocks noChangeArrowheads="1"/>
        </xdr:cNvSpPr>
      </xdr:nvSpPr>
      <xdr:spPr bwMode="auto">
        <a:xfrm>
          <a:off x="63817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81</xdr:row>
      <xdr:rowOff>104775</xdr:rowOff>
    </xdr:to>
    <xdr:sp macro="" textlink="">
      <xdr:nvSpPr>
        <xdr:cNvPr id="183800" name="Rectangle 88"/>
        <xdr:cNvSpPr>
          <a:spLocks noChangeArrowheads="1"/>
        </xdr:cNvSpPr>
      </xdr:nvSpPr>
      <xdr:spPr bwMode="auto">
        <a:xfrm>
          <a:off x="42481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81</xdr:row>
      <xdr:rowOff>104775</xdr:rowOff>
    </xdr:to>
    <xdr:sp macro="" textlink="">
      <xdr:nvSpPr>
        <xdr:cNvPr id="183801" name="Rectangle 89"/>
        <xdr:cNvSpPr>
          <a:spLocks noChangeArrowheads="1"/>
        </xdr:cNvSpPr>
      </xdr:nvSpPr>
      <xdr:spPr bwMode="auto">
        <a:xfrm>
          <a:off x="35337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81</xdr:row>
      <xdr:rowOff>104775</xdr:rowOff>
    </xdr:to>
    <xdr:sp macro="" textlink="">
      <xdr:nvSpPr>
        <xdr:cNvPr id="183802" name="Rectangle 90"/>
        <xdr:cNvSpPr>
          <a:spLocks noChangeArrowheads="1"/>
        </xdr:cNvSpPr>
      </xdr:nvSpPr>
      <xdr:spPr bwMode="auto">
        <a:xfrm>
          <a:off x="19907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81</xdr:row>
      <xdr:rowOff>104775</xdr:rowOff>
    </xdr:to>
    <xdr:sp macro="" textlink="">
      <xdr:nvSpPr>
        <xdr:cNvPr id="183803" name="Rectangle 91"/>
        <xdr:cNvSpPr>
          <a:spLocks noChangeArrowheads="1"/>
        </xdr:cNvSpPr>
      </xdr:nvSpPr>
      <xdr:spPr bwMode="auto">
        <a:xfrm>
          <a:off x="7334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81</xdr:row>
      <xdr:rowOff>104775</xdr:rowOff>
    </xdr:to>
    <xdr:sp macro="" textlink="">
      <xdr:nvSpPr>
        <xdr:cNvPr id="183804" name="Rectangle 92"/>
        <xdr:cNvSpPr>
          <a:spLocks noChangeArrowheads="1"/>
        </xdr:cNvSpPr>
      </xdr:nvSpPr>
      <xdr:spPr bwMode="auto">
        <a:xfrm>
          <a:off x="201930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81</xdr:row>
      <xdr:rowOff>104775</xdr:rowOff>
    </xdr:to>
    <xdr:sp macro="" textlink="">
      <xdr:nvSpPr>
        <xdr:cNvPr id="183805" name="Rectangle 93"/>
        <xdr:cNvSpPr>
          <a:spLocks noChangeArrowheads="1"/>
        </xdr:cNvSpPr>
      </xdr:nvSpPr>
      <xdr:spPr bwMode="auto">
        <a:xfrm>
          <a:off x="42195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81</xdr:row>
      <xdr:rowOff>104775</xdr:rowOff>
    </xdr:to>
    <xdr:sp macro="" textlink="">
      <xdr:nvSpPr>
        <xdr:cNvPr id="183806" name="Rectangle 94"/>
        <xdr:cNvSpPr>
          <a:spLocks noChangeArrowheads="1"/>
        </xdr:cNvSpPr>
      </xdr:nvSpPr>
      <xdr:spPr bwMode="auto">
        <a:xfrm>
          <a:off x="43910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81</xdr:row>
      <xdr:rowOff>104775</xdr:rowOff>
    </xdr:to>
    <xdr:sp macro="" textlink="">
      <xdr:nvSpPr>
        <xdr:cNvPr id="183807" name="Rectangle 95"/>
        <xdr:cNvSpPr>
          <a:spLocks noChangeArrowheads="1"/>
        </xdr:cNvSpPr>
      </xdr:nvSpPr>
      <xdr:spPr bwMode="auto">
        <a:xfrm>
          <a:off x="63817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81</xdr:row>
      <xdr:rowOff>104775</xdr:rowOff>
    </xdr:to>
    <xdr:sp macro="" textlink="">
      <xdr:nvSpPr>
        <xdr:cNvPr id="183808" name="Rectangle 96"/>
        <xdr:cNvSpPr>
          <a:spLocks noChangeArrowheads="1"/>
        </xdr:cNvSpPr>
      </xdr:nvSpPr>
      <xdr:spPr bwMode="auto">
        <a:xfrm>
          <a:off x="42481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81</xdr:row>
      <xdr:rowOff>104775</xdr:rowOff>
    </xdr:to>
    <xdr:sp macro="" textlink="">
      <xdr:nvSpPr>
        <xdr:cNvPr id="183809" name="Rectangle 97"/>
        <xdr:cNvSpPr>
          <a:spLocks noChangeArrowheads="1"/>
        </xdr:cNvSpPr>
      </xdr:nvSpPr>
      <xdr:spPr bwMode="auto">
        <a:xfrm>
          <a:off x="35337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81</xdr:row>
      <xdr:rowOff>104775</xdr:rowOff>
    </xdr:to>
    <xdr:sp macro="" textlink="">
      <xdr:nvSpPr>
        <xdr:cNvPr id="183810" name="Rectangle 98"/>
        <xdr:cNvSpPr>
          <a:spLocks noChangeArrowheads="1"/>
        </xdr:cNvSpPr>
      </xdr:nvSpPr>
      <xdr:spPr bwMode="auto">
        <a:xfrm>
          <a:off x="19907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81</xdr:row>
      <xdr:rowOff>104775</xdr:rowOff>
    </xdr:to>
    <xdr:sp macro="" textlink="">
      <xdr:nvSpPr>
        <xdr:cNvPr id="183811" name="Rectangle 99"/>
        <xdr:cNvSpPr>
          <a:spLocks noChangeArrowheads="1"/>
        </xdr:cNvSpPr>
      </xdr:nvSpPr>
      <xdr:spPr bwMode="auto">
        <a:xfrm>
          <a:off x="7334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81</xdr:row>
      <xdr:rowOff>104775</xdr:rowOff>
    </xdr:to>
    <xdr:sp macro="" textlink="">
      <xdr:nvSpPr>
        <xdr:cNvPr id="183812" name="Rectangle 100"/>
        <xdr:cNvSpPr>
          <a:spLocks noChangeArrowheads="1"/>
        </xdr:cNvSpPr>
      </xdr:nvSpPr>
      <xdr:spPr bwMode="auto">
        <a:xfrm>
          <a:off x="201930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81</xdr:row>
      <xdr:rowOff>104775</xdr:rowOff>
    </xdr:to>
    <xdr:sp macro="" textlink="">
      <xdr:nvSpPr>
        <xdr:cNvPr id="183813" name="Rectangle 101"/>
        <xdr:cNvSpPr>
          <a:spLocks noChangeArrowheads="1"/>
        </xdr:cNvSpPr>
      </xdr:nvSpPr>
      <xdr:spPr bwMode="auto">
        <a:xfrm>
          <a:off x="421957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81</xdr:row>
      <xdr:rowOff>104775</xdr:rowOff>
    </xdr:to>
    <xdr:sp macro="" textlink="">
      <xdr:nvSpPr>
        <xdr:cNvPr id="183814" name="Rectangle 102"/>
        <xdr:cNvSpPr>
          <a:spLocks noChangeArrowheads="1"/>
        </xdr:cNvSpPr>
      </xdr:nvSpPr>
      <xdr:spPr bwMode="auto">
        <a:xfrm>
          <a:off x="4391025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81</xdr:row>
      <xdr:rowOff>104775</xdr:rowOff>
    </xdr:to>
    <xdr:sp macro="" textlink="">
      <xdr:nvSpPr>
        <xdr:cNvPr id="183815" name="Rectangle 103"/>
        <xdr:cNvSpPr>
          <a:spLocks noChangeArrowheads="1"/>
        </xdr:cNvSpPr>
      </xdr:nvSpPr>
      <xdr:spPr bwMode="auto">
        <a:xfrm>
          <a:off x="63817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81</xdr:row>
      <xdr:rowOff>104775</xdr:rowOff>
    </xdr:to>
    <xdr:sp macro="" textlink="">
      <xdr:nvSpPr>
        <xdr:cNvPr id="183816" name="Rectangle 104"/>
        <xdr:cNvSpPr>
          <a:spLocks noChangeArrowheads="1"/>
        </xdr:cNvSpPr>
      </xdr:nvSpPr>
      <xdr:spPr bwMode="auto">
        <a:xfrm>
          <a:off x="4248150" y="158305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80</xdr:row>
      <xdr:rowOff>123825</xdr:rowOff>
    </xdr:to>
    <xdr:sp macro="" textlink="">
      <xdr:nvSpPr>
        <xdr:cNvPr id="183817" name="Rectangle 1"/>
        <xdr:cNvSpPr>
          <a:spLocks noChangeArrowheads="1"/>
        </xdr:cNvSpPr>
      </xdr:nvSpPr>
      <xdr:spPr bwMode="auto">
        <a:xfrm>
          <a:off x="35337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80</xdr:row>
      <xdr:rowOff>123825</xdr:rowOff>
    </xdr:to>
    <xdr:sp macro="" textlink="">
      <xdr:nvSpPr>
        <xdr:cNvPr id="183818" name="Rectangle 2"/>
        <xdr:cNvSpPr>
          <a:spLocks noChangeArrowheads="1"/>
        </xdr:cNvSpPr>
      </xdr:nvSpPr>
      <xdr:spPr bwMode="auto">
        <a:xfrm>
          <a:off x="19907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80</xdr:row>
      <xdr:rowOff>123825</xdr:rowOff>
    </xdr:to>
    <xdr:sp macro="" textlink="">
      <xdr:nvSpPr>
        <xdr:cNvPr id="183819" name="Rectangle 3"/>
        <xdr:cNvSpPr>
          <a:spLocks noChangeArrowheads="1"/>
        </xdr:cNvSpPr>
      </xdr:nvSpPr>
      <xdr:spPr bwMode="auto">
        <a:xfrm>
          <a:off x="7334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80</xdr:row>
      <xdr:rowOff>123825</xdr:rowOff>
    </xdr:to>
    <xdr:sp macro="" textlink="">
      <xdr:nvSpPr>
        <xdr:cNvPr id="183820" name="Rectangle 4"/>
        <xdr:cNvSpPr>
          <a:spLocks noChangeArrowheads="1"/>
        </xdr:cNvSpPr>
      </xdr:nvSpPr>
      <xdr:spPr bwMode="auto">
        <a:xfrm>
          <a:off x="201930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80</xdr:row>
      <xdr:rowOff>123825</xdr:rowOff>
    </xdr:to>
    <xdr:sp macro="" textlink="">
      <xdr:nvSpPr>
        <xdr:cNvPr id="183821" name="Rectangle 5"/>
        <xdr:cNvSpPr>
          <a:spLocks noChangeArrowheads="1"/>
        </xdr:cNvSpPr>
      </xdr:nvSpPr>
      <xdr:spPr bwMode="auto">
        <a:xfrm>
          <a:off x="42195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80</xdr:row>
      <xdr:rowOff>123825</xdr:rowOff>
    </xdr:to>
    <xdr:sp macro="" textlink="">
      <xdr:nvSpPr>
        <xdr:cNvPr id="183822" name="Rectangle 6"/>
        <xdr:cNvSpPr>
          <a:spLocks noChangeArrowheads="1"/>
        </xdr:cNvSpPr>
      </xdr:nvSpPr>
      <xdr:spPr bwMode="auto">
        <a:xfrm>
          <a:off x="43910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80</xdr:row>
      <xdr:rowOff>123825</xdr:rowOff>
    </xdr:to>
    <xdr:sp macro="" textlink="">
      <xdr:nvSpPr>
        <xdr:cNvPr id="183823" name="Rectangle 7"/>
        <xdr:cNvSpPr>
          <a:spLocks noChangeArrowheads="1"/>
        </xdr:cNvSpPr>
      </xdr:nvSpPr>
      <xdr:spPr bwMode="auto">
        <a:xfrm>
          <a:off x="63817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80</xdr:row>
      <xdr:rowOff>123825</xdr:rowOff>
    </xdr:to>
    <xdr:sp macro="" textlink="">
      <xdr:nvSpPr>
        <xdr:cNvPr id="183824" name="Rectangle 8"/>
        <xdr:cNvSpPr>
          <a:spLocks noChangeArrowheads="1"/>
        </xdr:cNvSpPr>
      </xdr:nvSpPr>
      <xdr:spPr bwMode="auto">
        <a:xfrm>
          <a:off x="42481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80</xdr:row>
      <xdr:rowOff>123825</xdr:rowOff>
    </xdr:to>
    <xdr:sp macro="" textlink="">
      <xdr:nvSpPr>
        <xdr:cNvPr id="183825" name="Rectangle 9"/>
        <xdr:cNvSpPr>
          <a:spLocks noChangeArrowheads="1"/>
        </xdr:cNvSpPr>
      </xdr:nvSpPr>
      <xdr:spPr bwMode="auto">
        <a:xfrm>
          <a:off x="35337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80</xdr:row>
      <xdr:rowOff>123825</xdr:rowOff>
    </xdr:to>
    <xdr:sp macro="" textlink="">
      <xdr:nvSpPr>
        <xdr:cNvPr id="183826" name="Rectangle 10"/>
        <xdr:cNvSpPr>
          <a:spLocks noChangeArrowheads="1"/>
        </xdr:cNvSpPr>
      </xdr:nvSpPr>
      <xdr:spPr bwMode="auto">
        <a:xfrm>
          <a:off x="19907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80</xdr:row>
      <xdr:rowOff>123825</xdr:rowOff>
    </xdr:to>
    <xdr:sp macro="" textlink="">
      <xdr:nvSpPr>
        <xdr:cNvPr id="183827" name="Rectangle 11"/>
        <xdr:cNvSpPr>
          <a:spLocks noChangeArrowheads="1"/>
        </xdr:cNvSpPr>
      </xdr:nvSpPr>
      <xdr:spPr bwMode="auto">
        <a:xfrm>
          <a:off x="7334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80</xdr:row>
      <xdr:rowOff>123825</xdr:rowOff>
    </xdr:to>
    <xdr:sp macro="" textlink="">
      <xdr:nvSpPr>
        <xdr:cNvPr id="183828" name="Rectangle 12"/>
        <xdr:cNvSpPr>
          <a:spLocks noChangeArrowheads="1"/>
        </xdr:cNvSpPr>
      </xdr:nvSpPr>
      <xdr:spPr bwMode="auto">
        <a:xfrm>
          <a:off x="201930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80</xdr:row>
      <xdr:rowOff>123825</xdr:rowOff>
    </xdr:to>
    <xdr:sp macro="" textlink="">
      <xdr:nvSpPr>
        <xdr:cNvPr id="183829" name="Rectangle 13"/>
        <xdr:cNvSpPr>
          <a:spLocks noChangeArrowheads="1"/>
        </xdr:cNvSpPr>
      </xdr:nvSpPr>
      <xdr:spPr bwMode="auto">
        <a:xfrm>
          <a:off x="42195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80</xdr:row>
      <xdr:rowOff>123825</xdr:rowOff>
    </xdr:to>
    <xdr:sp macro="" textlink="">
      <xdr:nvSpPr>
        <xdr:cNvPr id="183830" name="Rectangle 14"/>
        <xdr:cNvSpPr>
          <a:spLocks noChangeArrowheads="1"/>
        </xdr:cNvSpPr>
      </xdr:nvSpPr>
      <xdr:spPr bwMode="auto">
        <a:xfrm>
          <a:off x="43910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80</xdr:row>
      <xdr:rowOff>123825</xdr:rowOff>
    </xdr:to>
    <xdr:sp macro="" textlink="">
      <xdr:nvSpPr>
        <xdr:cNvPr id="183831" name="Rectangle 15"/>
        <xdr:cNvSpPr>
          <a:spLocks noChangeArrowheads="1"/>
        </xdr:cNvSpPr>
      </xdr:nvSpPr>
      <xdr:spPr bwMode="auto">
        <a:xfrm>
          <a:off x="63817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80</xdr:row>
      <xdr:rowOff>123825</xdr:rowOff>
    </xdr:to>
    <xdr:sp macro="" textlink="">
      <xdr:nvSpPr>
        <xdr:cNvPr id="183832" name="Rectangle 16"/>
        <xdr:cNvSpPr>
          <a:spLocks noChangeArrowheads="1"/>
        </xdr:cNvSpPr>
      </xdr:nvSpPr>
      <xdr:spPr bwMode="auto">
        <a:xfrm>
          <a:off x="42481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80</xdr:row>
      <xdr:rowOff>123825</xdr:rowOff>
    </xdr:to>
    <xdr:sp macro="" textlink="">
      <xdr:nvSpPr>
        <xdr:cNvPr id="183833" name="Rectangle 17"/>
        <xdr:cNvSpPr>
          <a:spLocks noChangeArrowheads="1"/>
        </xdr:cNvSpPr>
      </xdr:nvSpPr>
      <xdr:spPr bwMode="auto">
        <a:xfrm>
          <a:off x="35337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80</xdr:row>
      <xdr:rowOff>123825</xdr:rowOff>
    </xdr:to>
    <xdr:sp macro="" textlink="">
      <xdr:nvSpPr>
        <xdr:cNvPr id="183834" name="Rectangle 18"/>
        <xdr:cNvSpPr>
          <a:spLocks noChangeArrowheads="1"/>
        </xdr:cNvSpPr>
      </xdr:nvSpPr>
      <xdr:spPr bwMode="auto">
        <a:xfrm>
          <a:off x="19907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80</xdr:row>
      <xdr:rowOff>123825</xdr:rowOff>
    </xdr:to>
    <xdr:sp macro="" textlink="">
      <xdr:nvSpPr>
        <xdr:cNvPr id="183835" name="Rectangle 19"/>
        <xdr:cNvSpPr>
          <a:spLocks noChangeArrowheads="1"/>
        </xdr:cNvSpPr>
      </xdr:nvSpPr>
      <xdr:spPr bwMode="auto">
        <a:xfrm>
          <a:off x="7334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80</xdr:row>
      <xdr:rowOff>123825</xdr:rowOff>
    </xdr:to>
    <xdr:sp macro="" textlink="">
      <xdr:nvSpPr>
        <xdr:cNvPr id="183836" name="Rectangle 20"/>
        <xdr:cNvSpPr>
          <a:spLocks noChangeArrowheads="1"/>
        </xdr:cNvSpPr>
      </xdr:nvSpPr>
      <xdr:spPr bwMode="auto">
        <a:xfrm>
          <a:off x="201930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80</xdr:row>
      <xdr:rowOff>123825</xdr:rowOff>
    </xdr:to>
    <xdr:sp macro="" textlink="">
      <xdr:nvSpPr>
        <xdr:cNvPr id="183837" name="Rectangle 21"/>
        <xdr:cNvSpPr>
          <a:spLocks noChangeArrowheads="1"/>
        </xdr:cNvSpPr>
      </xdr:nvSpPr>
      <xdr:spPr bwMode="auto">
        <a:xfrm>
          <a:off x="42195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80</xdr:row>
      <xdr:rowOff>123825</xdr:rowOff>
    </xdr:to>
    <xdr:sp macro="" textlink="">
      <xdr:nvSpPr>
        <xdr:cNvPr id="183838" name="Rectangle 22"/>
        <xdr:cNvSpPr>
          <a:spLocks noChangeArrowheads="1"/>
        </xdr:cNvSpPr>
      </xdr:nvSpPr>
      <xdr:spPr bwMode="auto">
        <a:xfrm>
          <a:off x="43910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80</xdr:row>
      <xdr:rowOff>123825</xdr:rowOff>
    </xdr:to>
    <xdr:sp macro="" textlink="">
      <xdr:nvSpPr>
        <xdr:cNvPr id="183839" name="Rectangle 23"/>
        <xdr:cNvSpPr>
          <a:spLocks noChangeArrowheads="1"/>
        </xdr:cNvSpPr>
      </xdr:nvSpPr>
      <xdr:spPr bwMode="auto">
        <a:xfrm>
          <a:off x="63817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80</xdr:row>
      <xdr:rowOff>123825</xdr:rowOff>
    </xdr:to>
    <xdr:sp macro="" textlink="">
      <xdr:nvSpPr>
        <xdr:cNvPr id="183840" name="Rectangle 24"/>
        <xdr:cNvSpPr>
          <a:spLocks noChangeArrowheads="1"/>
        </xdr:cNvSpPr>
      </xdr:nvSpPr>
      <xdr:spPr bwMode="auto">
        <a:xfrm>
          <a:off x="42481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80</xdr:row>
      <xdr:rowOff>123825</xdr:rowOff>
    </xdr:to>
    <xdr:sp macro="" textlink="">
      <xdr:nvSpPr>
        <xdr:cNvPr id="183841" name="Rectangle 25"/>
        <xdr:cNvSpPr>
          <a:spLocks noChangeArrowheads="1"/>
        </xdr:cNvSpPr>
      </xdr:nvSpPr>
      <xdr:spPr bwMode="auto">
        <a:xfrm>
          <a:off x="35337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80</xdr:row>
      <xdr:rowOff>123825</xdr:rowOff>
    </xdr:to>
    <xdr:sp macro="" textlink="">
      <xdr:nvSpPr>
        <xdr:cNvPr id="183842" name="Rectangle 26"/>
        <xdr:cNvSpPr>
          <a:spLocks noChangeArrowheads="1"/>
        </xdr:cNvSpPr>
      </xdr:nvSpPr>
      <xdr:spPr bwMode="auto">
        <a:xfrm>
          <a:off x="19907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80</xdr:row>
      <xdr:rowOff>123825</xdr:rowOff>
    </xdr:to>
    <xdr:sp macro="" textlink="">
      <xdr:nvSpPr>
        <xdr:cNvPr id="183843" name="Rectangle 27"/>
        <xdr:cNvSpPr>
          <a:spLocks noChangeArrowheads="1"/>
        </xdr:cNvSpPr>
      </xdr:nvSpPr>
      <xdr:spPr bwMode="auto">
        <a:xfrm>
          <a:off x="7334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80</xdr:row>
      <xdr:rowOff>123825</xdr:rowOff>
    </xdr:to>
    <xdr:sp macro="" textlink="">
      <xdr:nvSpPr>
        <xdr:cNvPr id="183844" name="Rectangle 28"/>
        <xdr:cNvSpPr>
          <a:spLocks noChangeArrowheads="1"/>
        </xdr:cNvSpPr>
      </xdr:nvSpPr>
      <xdr:spPr bwMode="auto">
        <a:xfrm>
          <a:off x="201930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80</xdr:row>
      <xdr:rowOff>123825</xdr:rowOff>
    </xdr:to>
    <xdr:sp macro="" textlink="">
      <xdr:nvSpPr>
        <xdr:cNvPr id="183845" name="Rectangle 29"/>
        <xdr:cNvSpPr>
          <a:spLocks noChangeArrowheads="1"/>
        </xdr:cNvSpPr>
      </xdr:nvSpPr>
      <xdr:spPr bwMode="auto">
        <a:xfrm>
          <a:off x="42195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80</xdr:row>
      <xdr:rowOff>123825</xdr:rowOff>
    </xdr:to>
    <xdr:sp macro="" textlink="">
      <xdr:nvSpPr>
        <xdr:cNvPr id="183846" name="Rectangle 30"/>
        <xdr:cNvSpPr>
          <a:spLocks noChangeArrowheads="1"/>
        </xdr:cNvSpPr>
      </xdr:nvSpPr>
      <xdr:spPr bwMode="auto">
        <a:xfrm>
          <a:off x="43910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80</xdr:row>
      <xdr:rowOff>123825</xdr:rowOff>
    </xdr:to>
    <xdr:sp macro="" textlink="">
      <xdr:nvSpPr>
        <xdr:cNvPr id="183847" name="Rectangle 31"/>
        <xdr:cNvSpPr>
          <a:spLocks noChangeArrowheads="1"/>
        </xdr:cNvSpPr>
      </xdr:nvSpPr>
      <xdr:spPr bwMode="auto">
        <a:xfrm>
          <a:off x="63817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80</xdr:row>
      <xdr:rowOff>123825</xdr:rowOff>
    </xdr:to>
    <xdr:sp macro="" textlink="">
      <xdr:nvSpPr>
        <xdr:cNvPr id="183848" name="Rectangle 32"/>
        <xdr:cNvSpPr>
          <a:spLocks noChangeArrowheads="1"/>
        </xdr:cNvSpPr>
      </xdr:nvSpPr>
      <xdr:spPr bwMode="auto">
        <a:xfrm>
          <a:off x="42481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80</xdr:row>
      <xdr:rowOff>123825</xdr:rowOff>
    </xdr:to>
    <xdr:sp macro="" textlink="">
      <xdr:nvSpPr>
        <xdr:cNvPr id="183849" name="Rectangle 33"/>
        <xdr:cNvSpPr>
          <a:spLocks noChangeArrowheads="1"/>
        </xdr:cNvSpPr>
      </xdr:nvSpPr>
      <xdr:spPr bwMode="auto">
        <a:xfrm>
          <a:off x="35337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80</xdr:row>
      <xdr:rowOff>123825</xdr:rowOff>
    </xdr:to>
    <xdr:sp macro="" textlink="">
      <xdr:nvSpPr>
        <xdr:cNvPr id="183850" name="Rectangle 34"/>
        <xdr:cNvSpPr>
          <a:spLocks noChangeArrowheads="1"/>
        </xdr:cNvSpPr>
      </xdr:nvSpPr>
      <xdr:spPr bwMode="auto">
        <a:xfrm>
          <a:off x="19907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80</xdr:row>
      <xdr:rowOff>123825</xdr:rowOff>
    </xdr:to>
    <xdr:sp macro="" textlink="">
      <xdr:nvSpPr>
        <xdr:cNvPr id="183851" name="Rectangle 35"/>
        <xdr:cNvSpPr>
          <a:spLocks noChangeArrowheads="1"/>
        </xdr:cNvSpPr>
      </xdr:nvSpPr>
      <xdr:spPr bwMode="auto">
        <a:xfrm>
          <a:off x="7334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80</xdr:row>
      <xdr:rowOff>123825</xdr:rowOff>
    </xdr:to>
    <xdr:sp macro="" textlink="">
      <xdr:nvSpPr>
        <xdr:cNvPr id="183852" name="Rectangle 36"/>
        <xdr:cNvSpPr>
          <a:spLocks noChangeArrowheads="1"/>
        </xdr:cNvSpPr>
      </xdr:nvSpPr>
      <xdr:spPr bwMode="auto">
        <a:xfrm>
          <a:off x="201930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80</xdr:row>
      <xdr:rowOff>123825</xdr:rowOff>
    </xdr:to>
    <xdr:sp macro="" textlink="">
      <xdr:nvSpPr>
        <xdr:cNvPr id="183853" name="Rectangle 37"/>
        <xdr:cNvSpPr>
          <a:spLocks noChangeArrowheads="1"/>
        </xdr:cNvSpPr>
      </xdr:nvSpPr>
      <xdr:spPr bwMode="auto">
        <a:xfrm>
          <a:off x="42195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80</xdr:row>
      <xdr:rowOff>123825</xdr:rowOff>
    </xdr:to>
    <xdr:sp macro="" textlink="">
      <xdr:nvSpPr>
        <xdr:cNvPr id="183854" name="Rectangle 38"/>
        <xdr:cNvSpPr>
          <a:spLocks noChangeArrowheads="1"/>
        </xdr:cNvSpPr>
      </xdr:nvSpPr>
      <xdr:spPr bwMode="auto">
        <a:xfrm>
          <a:off x="43910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80</xdr:row>
      <xdr:rowOff>123825</xdr:rowOff>
    </xdr:to>
    <xdr:sp macro="" textlink="">
      <xdr:nvSpPr>
        <xdr:cNvPr id="183855" name="Rectangle 39"/>
        <xdr:cNvSpPr>
          <a:spLocks noChangeArrowheads="1"/>
        </xdr:cNvSpPr>
      </xdr:nvSpPr>
      <xdr:spPr bwMode="auto">
        <a:xfrm>
          <a:off x="63817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80</xdr:row>
      <xdr:rowOff>123825</xdr:rowOff>
    </xdr:to>
    <xdr:sp macro="" textlink="">
      <xdr:nvSpPr>
        <xdr:cNvPr id="183856" name="Rectangle 40"/>
        <xdr:cNvSpPr>
          <a:spLocks noChangeArrowheads="1"/>
        </xdr:cNvSpPr>
      </xdr:nvSpPr>
      <xdr:spPr bwMode="auto">
        <a:xfrm>
          <a:off x="42481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80</xdr:row>
      <xdr:rowOff>123825</xdr:rowOff>
    </xdr:to>
    <xdr:sp macro="" textlink="">
      <xdr:nvSpPr>
        <xdr:cNvPr id="183857" name="Rectangle 41"/>
        <xdr:cNvSpPr>
          <a:spLocks noChangeArrowheads="1"/>
        </xdr:cNvSpPr>
      </xdr:nvSpPr>
      <xdr:spPr bwMode="auto">
        <a:xfrm>
          <a:off x="35337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80</xdr:row>
      <xdr:rowOff>123825</xdr:rowOff>
    </xdr:to>
    <xdr:sp macro="" textlink="">
      <xdr:nvSpPr>
        <xdr:cNvPr id="183858" name="Rectangle 42"/>
        <xdr:cNvSpPr>
          <a:spLocks noChangeArrowheads="1"/>
        </xdr:cNvSpPr>
      </xdr:nvSpPr>
      <xdr:spPr bwMode="auto">
        <a:xfrm>
          <a:off x="19907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80</xdr:row>
      <xdr:rowOff>123825</xdr:rowOff>
    </xdr:to>
    <xdr:sp macro="" textlink="">
      <xdr:nvSpPr>
        <xdr:cNvPr id="183859" name="Rectangle 43"/>
        <xdr:cNvSpPr>
          <a:spLocks noChangeArrowheads="1"/>
        </xdr:cNvSpPr>
      </xdr:nvSpPr>
      <xdr:spPr bwMode="auto">
        <a:xfrm>
          <a:off x="7334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80</xdr:row>
      <xdr:rowOff>123825</xdr:rowOff>
    </xdr:to>
    <xdr:sp macro="" textlink="">
      <xdr:nvSpPr>
        <xdr:cNvPr id="183860" name="Rectangle 44"/>
        <xdr:cNvSpPr>
          <a:spLocks noChangeArrowheads="1"/>
        </xdr:cNvSpPr>
      </xdr:nvSpPr>
      <xdr:spPr bwMode="auto">
        <a:xfrm>
          <a:off x="201930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80</xdr:row>
      <xdr:rowOff>123825</xdr:rowOff>
    </xdr:to>
    <xdr:sp macro="" textlink="">
      <xdr:nvSpPr>
        <xdr:cNvPr id="183861" name="Rectangle 45"/>
        <xdr:cNvSpPr>
          <a:spLocks noChangeArrowheads="1"/>
        </xdr:cNvSpPr>
      </xdr:nvSpPr>
      <xdr:spPr bwMode="auto">
        <a:xfrm>
          <a:off x="42195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80</xdr:row>
      <xdr:rowOff>123825</xdr:rowOff>
    </xdr:to>
    <xdr:sp macro="" textlink="">
      <xdr:nvSpPr>
        <xdr:cNvPr id="183862" name="Rectangle 46"/>
        <xdr:cNvSpPr>
          <a:spLocks noChangeArrowheads="1"/>
        </xdr:cNvSpPr>
      </xdr:nvSpPr>
      <xdr:spPr bwMode="auto">
        <a:xfrm>
          <a:off x="43910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80</xdr:row>
      <xdr:rowOff>123825</xdr:rowOff>
    </xdr:to>
    <xdr:sp macro="" textlink="">
      <xdr:nvSpPr>
        <xdr:cNvPr id="183863" name="Rectangle 47"/>
        <xdr:cNvSpPr>
          <a:spLocks noChangeArrowheads="1"/>
        </xdr:cNvSpPr>
      </xdr:nvSpPr>
      <xdr:spPr bwMode="auto">
        <a:xfrm>
          <a:off x="63817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80</xdr:row>
      <xdr:rowOff>123825</xdr:rowOff>
    </xdr:to>
    <xdr:sp macro="" textlink="">
      <xdr:nvSpPr>
        <xdr:cNvPr id="183864" name="Rectangle 48"/>
        <xdr:cNvSpPr>
          <a:spLocks noChangeArrowheads="1"/>
        </xdr:cNvSpPr>
      </xdr:nvSpPr>
      <xdr:spPr bwMode="auto">
        <a:xfrm>
          <a:off x="42481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80</xdr:row>
      <xdr:rowOff>123825</xdr:rowOff>
    </xdr:to>
    <xdr:sp macro="" textlink="">
      <xdr:nvSpPr>
        <xdr:cNvPr id="183865" name="Rectangle 49"/>
        <xdr:cNvSpPr>
          <a:spLocks noChangeArrowheads="1"/>
        </xdr:cNvSpPr>
      </xdr:nvSpPr>
      <xdr:spPr bwMode="auto">
        <a:xfrm>
          <a:off x="35337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80</xdr:row>
      <xdr:rowOff>123825</xdr:rowOff>
    </xdr:to>
    <xdr:sp macro="" textlink="">
      <xdr:nvSpPr>
        <xdr:cNvPr id="183866" name="Rectangle 50"/>
        <xdr:cNvSpPr>
          <a:spLocks noChangeArrowheads="1"/>
        </xdr:cNvSpPr>
      </xdr:nvSpPr>
      <xdr:spPr bwMode="auto">
        <a:xfrm>
          <a:off x="19907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80</xdr:row>
      <xdr:rowOff>123825</xdr:rowOff>
    </xdr:to>
    <xdr:sp macro="" textlink="">
      <xdr:nvSpPr>
        <xdr:cNvPr id="183867" name="Rectangle 51"/>
        <xdr:cNvSpPr>
          <a:spLocks noChangeArrowheads="1"/>
        </xdr:cNvSpPr>
      </xdr:nvSpPr>
      <xdr:spPr bwMode="auto">
        <a:xfrm>
          <a:off x="7334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80</xdr:row>
      <xdr:rowOff>123825</xdr:rowOff>
    </xdr:to>
    <xdr:sp macro="" textlink="">
      <xdr:nvSpPr>
        <xdr:cNvPr id="183868" name="Rectangle 52"/>
        <xdr:cNvSpPr>
          <a:spLocks noChangeArrowheads="1"/>
        </xdr:cNvSpPr>
      </xdr:nvSpPr>
      <xdr:spPr bwMode="auto">
        <a:xfrm>
          <a:off x="201930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80</xdr:row>
      <xdr:rowOff>123825</xdr:rowOff>
    </xdr:to>
    <xdr:sp macro="" textlink="">
      <xdr:nvSpPr>
        <xdr:cNvPr id="183869" name="Rectangle 53"/>
        <xdr:cNvSpPr>
          <a:spLocks noChangeArrowheads="1"/>
        </xdr:cNvSpPr>
      </xdr:nvSpPr>
      <xdr:spPr bwMode="auto">
        <a:xfrm>
          <a:off x="42195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80</xdr:row>
      <xdr:rowOff>123825</xdr:rowOff>
    </xdr:to>
    <xdr:sp macro="" textlink="">
      <xdr:nvSpPr>
        <xdr:cNvPr id="183870" name="Rectangle 54"/>
        <xdr:cNvSpPr>
          <a:spLocks noChangeArrowheads="1"/>
        </xdr:cNvSpPr>
      </xdr:nvSpPr>
      <xdr:spPr bwMode="auto">
        <a:xfrm>
          <a:off x="43910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80</xdr:row>
      <xdr:rowOff>123825</xdr:rowOff>
    </xdr:to>
    <xdr:sp macro="" textlink="">
      <xdr:nvSpPr>
        <xdr:cNvPr id="183871" name="Rectangle 55"/>
        <xdr:cNvSpPr>
          <a:spLocks noChangeArrowheads="1"/>
        </xdr:cNvSpPr>
      </xdr:nvSpPr>
      <xdr:spPr bwMode="auto">
        <a:xfrm>
          <a:off x="63817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80</xdr:row>
      <xdr:rowOff>123825</xdr:rowOff>
    </xdr:to>
    <xdr:sp macro="" textlink="">
      <xdr:nvSpPr>
        <xdr:cNvPr id="183872" name="Rectangle 56"/>
        <xdr:cNvSpPr>
          <a:spLocks noChangeArrowheads="1"/>
        </xdr:cNvSpPr>
      </xdr:nvSpPr>
      <xdr:spPr bwMode="auto">
        <a:xfrm>
          <a:off x="42481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80</xdr:row>
      <xdr:rowOff>123825</xdr:rowOff>
    </xdr:to>
    <xdr:sp macro="" textlink="">
      <xdr:nvSpPr>
        <xdr:cNvPr id="183873" name="Rectangle 57"/>
        <xdr:cNvSpPr>
          <a:spLocks noChangeArrowheads="1"/>
        </xdr:cNvSpPr>
      </xdr:nvSpPr>
      <xdr:spPr bwMode="auto">
        <a:xfrm>
          <a:off x="35337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80</xdr:row>
      <xdr:rowOff>123825</xdr:rowOff>
    </xdr:to>
    <xdr:sp macro="" textlink="">
      <xdr:nvSpPr>
        <xdr:cNvPr id="183874" name="Rectangle 58"/>
        <xdr:cNvSpPr>
          <a:spLocks noChangeArrowheads="1"/>
        </xdr:cNvSpPr>
      </xdr:nvSpPr>
      <xdr:spPr bwMode="auto">
        <a:xfrm>
          <a:off x="19907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80</xdr:row>
      <xdr:rowOff>123825</xdr:rowOff>
    </xdr:to>
    <xdr:sp macro="" textlink="">
      <xdr:nvSpPr>
        <xdr:cNvPr id="183875" name="Rectangle 59"/>
        <xdr:cNvSpPr>
          <a:spLocks noChangeArrowheads="1"/>
        </xdr:cNvSpPr>
      </xdr:nvSpPr>
      <xdr:spPr bwMode="auto">
        <a:xfrm>
          <a:off x="7334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80</xdr:row>
      <xdr:rowOff>123825</xdr:rowOff>
    </xdr:to>
    <xdr:sp macro="" textlink="">
      <xdr:nvSpPr>
        <xdr:cNvPr id="183876" name="Rectangle 60"/>
        <xdr:cNvSpPr>
          <a:spLocks noChangeArrowheads="1"/>
        </xdr:cNvSpPr>
      </xdr:nvSpPr>
      <xdr:spPr bwMode="auto">
        <a:xfrm>
          <a:off x="201930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80</xdr:row>
      <xdr:rowOff>123825</xdr:rowOff>
    </xdr:to>
    <xdr:sp macro="" textlink="">
      <xdr:nvSpPr>
        <xdr:cNvPr id="183877" name="Rectangle 61"/>
        <xdr:cNvSpPr>
          <a:spLocks noChangeArrowheads="1"/>
        </xdr:cNvSpPr>
      </xdr:nvSpPr>
      <xdr:spPr bwMode="auto">
        <a:xfrm>
          <a:off x="42195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80</xdr:row>
      <xdr:rowOff>123825</xdr:rowOff>
    </xdr:to>
    <xdr:sp macro="" textlink="">
      <xdr:nvSpPr>
        <xdr:cNvPr id="183878" name="Rectangle 62"/>
        <xdr:cNvSpPr>
          <a:spLocks noChangeArrowheads="1"/>
        </xdr:cNvSpPr>
      </xdr:nvSpPr>
      <xdr:spPr bwMode="auto">
        <a:xfrm>
          <a:off x="43910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80</xdr:row>
      <xdr:rowOff>123825</xdr:rowOff>
    </xdr:to>
    <xdr:sp macro="" textlink="">
      <xdr:nvSpPr>
        <xdr:cNvPr id="183879" name="Rectangle 63"/>
        <xdr:cNvSpPr>
          <a:spLocks noChangeArrowheads="1"/>
        </xdr:cNvSpPr>
      </xdr:nvSpPr>
      <xdr:spPr bwMode="auto">
        <a:xfrm>
          <a:off x="63817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80</xdr:row>
      <xdr:rowOff>123825</xdr:rowOff>
    </xdr:to>
    <xdr:sp macro="" textlink="">
      <xdr:nvSpPr>
        <xdr:cNvPr id="183880" name="Rectangle 64"/>
        <xdr:cNvSpPr>
          <a:spLocks noChangeArrowheads="1"/>
        </xdr:cNvSpPr>
      </xdr:nvSpPr>
      <xdr:spPr bwMode="auto">
        <a:xfrm>
          <a:off x="42481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79</xdr:row>
      <xdr:rowOff>0</xdr:rowOff>
    </xdr:from>
    <xdr:to>
      <xdr:col>3</xdr:col>
      <xdr:colOff>171450</xdr:colOff>
      <xdr:row>80</xdr:row>
      <xdr:rowOff>123825</xdr:rowOff>
    </xdr:to>
    <xdr:sp macro="" textlink="">
      <xdr:nvSpPr>
        <xdr:cNvPr id="183881" name="Rectangle 65"/>
        <xdr:cNvSpPr>
          <a:spLocks noChangeArrowheads="1"/>
        </xdr:cNvSpPr>
      </xdr:nvSpPr>
      <xdr:spPr bwMode="auto">
        <a:xfrm>
          <a:off x="35337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79</xdr:row>
      <xdr:rowOff>0</xdr:rowOff>
    </xdr:from>
    <xdr:to>
      <xdr:col>2</xdr:col>
      <xdr:colOff>352425</xdr:colOff>
      <xdr:row>80</xdr:row>
      <xdr:rowOff>123825</xdr:rowOff>
    </xdr:to>
    <xdr:sp macro="" textlink="">
      <xdr:nvSpPr>
        <xdr:cNvPr id="183882" name="Rectangle 66"/>
        <xdr:cNvSpPr>
          <a:spLocks noChangeArrowheads="1"/>
        </xdr:cNvSpPr>
      </xdr:nvSpPr>
      <xdr:spPr bwMode="auto">
        <a:xfrm>
          <a:off x="19907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79</xdr:row>
      <xdr:rowOff>0</xdr:rowOff>
    </xdr:from>
    <xdr:to>
      <xdr:col>1</xdr:col>
      <xdr:colOff>76200</xdr:colOff>
      <xdr:row>80</xdr:row>
      <xdr:rowOff>123825</xdr:rowOff>
    </xdr:to>
    <xdr:sp macro="" textlink="">
      <xdr:nvSpPr>
        <xdr:cNvPr id="183883" name="Rectangle 67"/>
        <xdr:cNvSpPr>
          <a:spLocks noChangeArrowheads="1"/>
        </xdr:cNvSpPr>
      </xdr:nvSpPr>
      <xdr:spPr bwMode="auto">
        <a:xfrm>
          <a:off x="7334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79</xdr:row>
      <xdr:rowOff>0</xdr:rowOff>
    </xdr:from>
    <xdr:to>
      <xdr:col>2</xdr:col>
      <xdr:colOff>381000</xdr:colOff>
      <xdr:row>80</xdr:row>
      <xdr:rowOff>123825</xdr:rowOff>
    </xdr:to>
    <xdr:sp macro="" textlink="">
      <xdr:nvSpPr>
        <xdr:cNvPr id="183884" name="Rectangle 68"/>
        <xdr:cNvSpPr>
          <a:spLocks noChangeArrowheads="1"/>
        </xdr:cNvSpPr>
      </xdr:nvSpPr>
      <xdr:spPr bwMode="auto">
        <a:xfrm>
          <a:off x="201930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0</xdr:colOff>
      <xdr:row>80</xdr:row>
      <xdr:rowOff>123825</xdr:rowOff>
    </xdr:to>
    <xdr:sp macro="" textlink="">
      <xdr:nvSpPr>
        <xdr:cNvPr id="183885" name="Rectangle 69"/>
        <xdr:cNvSpPr>
          <a:spLocks noChangeArrowheads="1"/>
        </xdr:cNvSpPr>
      </xdr:nvSpPr>
      <xdr:spPr bwMode="auto">
        <a:xfrm>
          <a:off x="421957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79</xdr:row>
      <xdr:rowOff>0</xdr:rowOff>
    </xdr:from>
    <xdr:to>
      <xdr:col>4</xdr:col>
      <xdr:colOff>171450</xdr:colOff>
      <xdr:row>80</xdr:row>
      <xdr:rowOff>123825</xdr:rowOff>
    </xdr:to>
    <xdr:sp macro="" textlink="">
      <xdr:nvSpPr>
        <xdr:cNvPr id="183886" name="Rectangle 70"/>
        <xdr:cNvSpPr>
          <a:spLocks noChangeArrowheads="1"/>
        </xdr:cNvSpPr>
      </xdr:nvSpPr>
      <xdr:spPr bwMode="auto">
        <a:xfrm>
          <a:off x="4391025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79</xdr:row>
      <xdr:rowOff>0</xdr:rowOff>
    </xdr:from>
    <xdr:to>
      <xdr:col>5</xdr:col>
      <xdr:colOff>66675</xdr:colOff>
      <xdr:row>80</xdr:row>
      <xdr:rowOff>123825</xdr:rowOff>
    </xdr:to>
    <xdr:sp macro="" textlink="">
      <xdr:nvSpPr>
        <xdr:cNvPr id="183887" name="Rectangle 71"/>
        <xdr:cNvSpPr>
          <a:spLocks noChangeArrowheads="1"/>
        </xdr:cNvSpPr>
      </xdr:nvSpPr>
      <xdr:spPr bwMode="auto">
        <a:xfrm>
          <a:off x="63817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79</xdr:row>
      <xdr:rowOff>0</xdr:rowOff>
    </xdr:from>
    <xdr:to>
      <xdr:col>4</xdr:col>
      <xdr:colOff>28575</xdr:colOff>
      <xdr:row>80</xdr:row>
      <xdr:rowOff>123825</xdr:rowOff>
    </xdr:to>
    <xdr:sp macro="" textlink="">
      <xdr:nvSpPr>
        <xdr:cNvPr id="183888" name="Rectangle 72"/>
        <xdr:cNvSpPr>
          <a:spLocks noChangeArrowheads="1"/>
        </xdr:cNvSpPr>
      </xdr:nvSpPr>
      <xdr:spPr bwMode="auto">
        <a:xfrm>
          <a:off x="4248150" y="15830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384" name="Rectangle 1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385" name="Rectangle 2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386" name="Rectangle 3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387" name="Rectangle 4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388" name="Rectangle 5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389" name="Rectangle 6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390" name="Rectangle 7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391" name="Rectangle 8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392" name="Rectangle 9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393" name="Rectangle 10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394" name="Rectangle 11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395" name="Rectangle 12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396" name="Rectangle 13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397" name="Rectangle 14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398" name="Rectangle 15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399" name="Rectangle 16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400" name="Rectangle 17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401" name="Rectangle 18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402" name="Rectangle 19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403" name="Rectangle 20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404" name="Rectangle 21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405" name="Rectangle 22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406" name="Rectangle 23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407" name="Rectangle 24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408" name="Rectangle 25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409" name="Rectangle 26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410" name="Rectangle 27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411" name="Rectangle 28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412" name="Rectangle 29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413" name="Rectangle 30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414" name="Rectangle 31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415" name="Rectangle 32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416" name="Rectangle 33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417" name="Rectangle 34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418" name="Rectangle 35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419" name="Rectangle 36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420" name="Rectangle 37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421" name="Rectangle 38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422" name="Rectangle 39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423" name="Rectangle 40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424" name="Rectangle 41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425" name="Rectangle 42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426" name="Rectangle 43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427" name="Rectangle 44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428" name="Rectangle 45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429" name="Rectangle 46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430" name="Rectangle 47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431" name="Rectangle 48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432" name="Rectangle 49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433" name="Rectangle 50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434" name="Rectangle 51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435" name="Rectangle 52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436" name="Rectangle 53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437" name="Rectangle 54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438" name="Rectangle 55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439" name="Rectangle 56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440" name="Rectangle 57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441" name="Rectangle 58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442" name="Rectangle 59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443" name="Rectangle 60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444" name="Rectangle 61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445" name="Rectangle 62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446" name="Rectangle 63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447" name="Rectangle 64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448" name="Rectangle 65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449" name="Rectangle 66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450" name="Rectangle 67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451" name="Rectangle 68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452" name="Rectangle 69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453" name="Rectangle 70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454" name="Rectangle 71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455" name="Rectangle 72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456" name="Rectangle 73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457" name="Rectangle 74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458" name="Rectangle 75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459" name="Rectangle 76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460" name="Rectangle 77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461" name="Rectangle 78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462" name="Rectangle 79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463" name="Rectangle 80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464" name="Rectangle 81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465" name="Rectangle 82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466" name="Rectangle 83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467" name="Rectangle 84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468" name="Rectangle 85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469" name="Rectangle 86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470" name="Rectangle 87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471" name="Rectangle 88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472" name="Rectangle 89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473" name="Rectangle 90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474" name="Rectangle 91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475" name="Rectangle 92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476" name="Rectangle 93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477" name="Rectangle 94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478" name="Rectangle 95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479" name="Rectangle 96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480" name="Rectangle 97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481" name="Rectangle 98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482" name="Rectangle 99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483" name="Rectangle 100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484" name="Rectangle 101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485" name="Rectangle 102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486" name="Rectangle 103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487" name="Rectangle 104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488" name="Rectangle 105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489" name="Rectangle 106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490" name="Rectangle 107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491" name="Rectangle 108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492" name="Rectangle 109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493" name="Rectangle 110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494" name="Rectangle 111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495" name="Rectangle 112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496" name="Rectangle 1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497" name="Rectangle 2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498" name="Rectangle 3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499" name="Rectangle 4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500" name="Rectangle 5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501" name="Rectangle 6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502" name="Rectangle 7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503" name="Rectangle 8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504" name="Rectangle 9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505" name="Rectangle 10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506" name="Rectangle 11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507" name="Rectangle 12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508" name="Rectangle 13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509" name="Rectangle 14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510" name="Rectangle 15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511" name="Rectangle 16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512" name="Rectangle 17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513" name="Rectangle 18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514" name="Rectangle 19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515" name="Rectangle 20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516" name="Rectangle 21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517" name="Rectangle 22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518" name="Rectangle 23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519" name="Rectangle 24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520" name="Rectangle 25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521" name="Rectangle 26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522" name="Rectangle 27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523" name="Rectangle 28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524" name="Rectangle 29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525" name="Rectangle 30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526" name="Rectangle 31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527" name="Rectangle 32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528" name="Rectangle 33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529" name="Rectangle 34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530" name="Rectangle 35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531" name="Rectangle 36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532" name="Rectangle 37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533" name="Rectangle 38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534" name="Rectangle 39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535" name="Rectangle 40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536" name="Rectangle 41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537" name="Rectangle 42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538" name="Rectangle 43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539" name="Rectangle 44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540" name="Rectangle 45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541" name="Rectangle 46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542" name="Rectangle 47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543" name="Rectangle 48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544" name="Rectangle 49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545" name="Rectangle 50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546" name="Rectangle 51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547" name="Rectangle 52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548" name="Rectangle 53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549" name="Rectangle 54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550" name="Rectangle 55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551" name="Rectangle 56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552" name="Rectangle 57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553" name="Rectangle 58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554" name="Rectangle 59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555" name="Rectangle 60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556" name="Rectangle 61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557" name="Rectangle 62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558" name="Rectangle 63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559" name="Rectangle 64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91</xdr:row>
      <xdr:rowOff>0</xdr:rowOff>
    </xdr:from>
    <xdr:to>
      <xdr:col>3</xdr:col>
      <xdr:colOff>171450</xdr:colOff>
      <xdr:row>92</xdr:row>
      <xdr:rowOff>123825</xdr:rowOff>
    </xdr:to>
    <xdr:sp macro="" textlink="">
      <xdr:nvSpPr>
        <xdr:cNvPr id="186560" name="Rectangle 65"/>
        <xdr:cNvSpPr>
          <a:spLocks noChangeArrowheads="1"/>
        </xdr:cNvSpPr>
      </xdr:nvSpPr>
      <xdr:spPr bwMode="auto">
        <a:xfrm>
          <a:off x="36004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91</xdr:row>
      <xdr:rowOff>0</xdr:rowOff>
    </xdr:from>
    <xdr:to>
      <xdr:col>2</xdr:col>
      <xdr:colOff>352425</xdr:colOff>
      <xdr:row>92</xdr:row>
      <xdr:rowOff>123825</xdr:rowOff>
    </xdr:to>
    <xdr:sp macro="" textlink="">
      <xdr:nvSpPr>
        <xdr:cNvPr id="186561" name="Rectangle 66"/>
        <xdr:cNvSpPr>
          <a:spLocks noChangeArrowheads="1"/>
        </xdr:cNvSpPr>
      </xdr:nvSpPr>
      <xdr:spPr bwMode="auto">
        <a:xfrm>
          <a:off x="201930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91</xdr:row>
      <xdr:rowOff>0</xdr:rowOff>
    </xdr:from>
    <xdr:to>
      <xdr:col>1</xdr:col>
      <xdr:colOff>76200</xdr:colOff>
      <xdr:row>92</xdr:row>
      <xdr:rowOff>123825</xdr:rowOff>
    </xdr:to>
    <xdr:sp macro="" textlink="">
      <xdr:nvSpPr>
        <xdr:cNvPr id="186562" name="Rectangle 67"/>
        <xdr:cNvSpPr>
          <a:spLocks noChangeArrowheads="1"/>
        </xdr:cNvSpPr>
      </xdr:nvSpPr>
      <xdr:spPr bwMode="auto">
        <a:xfrm>
          <a:off x="7334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91</xdr:row>
      <xdr:rowOff>0</xdr:rowOff>
    </xdr:from>
    <xdr:to>
      <xdr:col>2</xdr:col>
      <xdr:colOff>381000</xdr:colOff>
      <xdr:row>92</xdr:row>
      <xdr:rowOff>123825</xdr:rowOff>
    </xdr:to>
    <xdr:sp macro="" textlink="">
      <xdr:nvSpPr>
        <xdr:cNvPr id="186563" name="Rectangle 68"/>
        <xdr:cNvSpPr>
          <a:spLocks noChangeArrowheads="1"/>
        </xdr:cNvSpPr>
      </xdr:nvSpPr>
      <xdr:spPr bwMode="auto">
        <a:xfrm>
          <a:off x="20478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92</xdr:row>
      <xdr:rowOff>123825</xdr:rowOff>
    </xdr:to>
    <xdr:sp macro="" textlink="">
      <xdr:nvSpPr>
        <xdr:cNvPr id="186564" name="Rectangle 69"/>
        <xdr:cNvSpPr>
          <a:spLocks noChangeArrowheads="1"/>
        </xdr:cNvSpPr>
      </xdr:nvSpPr>
      <xdr:spPr bwMode="auto">
        <a:xfrm>
          <a:off x="441007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91</xdr:row>
      <xdr:rowOff>0</xdr:rowOff>
    </xdr:from>
    <xdr:to>
      <xdr:col>4</xdr:col>
      <xdr:colOff>171450</xdr:colOff>
      <xdr:row>92</xdr:row>
      <xdr:rowOff>123825</xdr:rowOff>
    </xdr:to>
    <xdr:sp macro="" textlink="">
      <xdr:nvSpPr>
        <xdr:cNvPr id="186565" name="Rectangle 70"/>
        <xdr:cNvSpPr>
          <a:spLocks noChangeArrowheads="1"/>
        </xdr:cNvSpPr>
      </xdr:nvSpPr>
      <xdr:spPr bwMode="auto">
        <a:xfrm>
          <a:off x="4581525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91</xdr:row>
      <xdr:rowOff>0</xdr:rowOff>
    </xdr:from>
    <xdr:to>
      <xdr:col>5</xdr:col>
      <xdr:colOff>66675</xdr:colOff>
      <xdr:row>92</xdr:row>
      <xdr:rowOff>123825</xdr:rowOff>
    </xdr:to>
    <xdr:sp macro="" textlink="">
      <xdr:nvSpPr>
        <xdr:cNvPr id="186566" name="Rectangle 71"/>
        <xdr:cNvSpPr>
          <a:spLocks noChangeArrowheads="1"/>
        </xdr:cNvSpPr>
      </xdr:nvSpPr>
      <xdr:spPr bwMode="auto">
        <a:xfrm>
          <a:off x="65722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91</xdr:row>
      <xdr:rowOff>0</xdr:rowOff>
    </xdr:from>
    <xdr:to>
      <xdr:col>4</xdr:col>
      <xdr:colOff>28575</xdr:colOff>
      <xdr:row>92</xdr:row>
      <xdr:rowOff>123825</xdr:rowOff>
    </xdr:to>
    <xdr:sp macro="" textlink="">
      <xdr:nvSpPr>
        <xdr:cNvPr id="186567" name="Rectangle 72"/>
        <xdr:cNvSpPr>
          <a:spLocks noChangeArrowheads="1"/>
        </xdr:cNvSpPr>
      </xdr:nvSpPr>
      <xdr:spPr bwMode="auto">
        <a:xfrm>
          <a:off x="4438650" y="176593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190500</xdr:rowOff>
    </xdr:to>
    <xdr:sp macro="" textlink="">
      <xdr:nvSpPr>
        <xdr:cNvPr id="187408" name="Rectangle 1"/>
        <xdr:cNvSpPr>
          <a:spLocks noChangeArrowheads="1"/>
        </xdr:cNvSpPr>
      </xdr:nvSpPr>
      <xdr:spPr bwMode="auto">
        <a:xfrm>
          <a:off x="22955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190500</xdr:rowOff>
    </xdr:to>
    <xdr:sp macro="" textlink="">
      <xdr:nvSpPr>
        <xdr:cNvPr id="187409" name="Rectangle 2"/>
        <xdr:cNvSpPr>
          <a:spLocks noChangeArrowheads="1"/>
        </xdr:cNvSpPr>
      </xdr:nvSpPr>
      <xdr:spPr bwMode="auto">
        <a:xfrm>
          <a:off x="16668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190500</xdr:rowOff>
    </xdr:to>
    <xdr:sp macro="" textlink="">
      <xdr:nvSpPr>
        <xdr:cNvPr id="187410" name="Rectangle 3"/>
        <xdr:cNvSpPr>
          <a:spLocks noChangeArrowheads="1"/>
        </xdr:cNvSpPr>
      </xdr:nvSpPr>
      <xdr:spPr bwMode="auto">
        <a:xfrm>
          <a:off x="7334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190500</xdr:rowOff>
    </xdr:to>
    <xdr:sp macro="" textlink="">
      <xdr:nvSpPr>
        <xdr:cNvPr id="187411" name="Rectangle 4"/>
        <xdr:cNvSpPr>
          <a:spLocks noChangeArrowheads="1"/>
        </xdr:cNvSpPr>
      </xdr:nvSpPr>
      <xdr:spPr bwMode="auto">
        <a:xfrm>
          <a:off x="169545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190500</xdr:rowOff>
    </xdr:to>
    <xdr:sp macro="" textlink="">
      <xdr:nvSpPr>
        <xdr:cNvPr id="187412" name="Rectangle 5"/>
        <xdr:cNvSpPr>
          <a:spLocks noChangeArrowheads="1"/>
        </xdr:cNvSpPr>
      </xdr:nvSpPr>
      <xdr:spPr bwMode="auto">
        <a:xfrm>
          <a:off x="29813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190500</xdr:rowOff>
    </xdr:to>
    <xdr:sp macro="" textlink="">
      <xdr:nvSpPr>
        <xdr:cNvPr id="187413" name="Rectangle 6"/>
        <xdr:cNvSpPr>
          <a:spLocks noChangeArrowheads="1"/>
        </xdr:cNvSpPr>
      </xdr:nvSpPr>
      <xdr:spPr bwMode="auto">
        <a:xfrm>
          <a:off x="31527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190500</xdr:rowOff>
    </xdr:to>
    <xdr:sp macro="" textlink="">
      <xdr:nvSpPr>
        <xdr:cNvPr id="187414" name="Rectangle 7"/>
        <xdr:cNvSpPr>
          <a:spLocks noChangeArrowheads="1"/>
        </xdr:cNvSpPr>
      </xdr:nvSpPr>
      <xdr:spPr bwMode="auto">
        <a:xfrm>
          <a:off x="51435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190500</xdr:rowOff>
    </xdr:to>
    <xdr:sp macro="" textlink="">
      <xdr:nvSpPr>
        <xdr:cNvPr id="187415" name="Rectangle 8"/>
        <xdr:cNvSpPr>
          <a:spLocks noChangeArrowheads="1"/>
        </xdr:cNvSpPr>
      </xdr:nvSpPr>
      <xdr:spPr bwMode="auto">
        <a:xfrm>
          <a:off x="30099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190500</xdr:rowOff>
    </xdr:to>
    <xdr:sp macro="" textlink="">
      <xdr:nvSpPr>
        <xdr:cNvPr id="187416" name="Rectangle 9"/>
        <xdr:cNvSpPr>
          <a:spLocks noChangeArrowheads="1"/>
        </xdr:cNvSpPr>
      </xdr:nvSpPr>
      <xdr:spPr bwMode="auto">
        <a:xfrm>
          <a:off x="22955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190500</xdr:rowOff>
    </xdr:to>
    <xdr:sp macro="" textlink="">
      <xdr:nvSpPr>
        <xdr:cNvPr id="187417" name="Rectangle 10"/>
        <xdr:cNvSpPr>
          <a:spLocks noChangeArrowheads="1"/>
        </xdr:cNvSpPr>
      </xdr:nvSpPr>
      <xdr:spPr bwMode="auto">
        <a:xfrm>
          <a:off x="16668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190500</xdr:rowOff>
    </xdr:to>
    <xdr:sp macro="" textlink="">
      <xdr:nvSpPr>
        <xdr:cNvPr id="187418" name="Rectangle 11"/>
        <xdr:cNvSpPr>
          <a:spLocks noChangeArrowheads="1"/>
        </xdr:cNvSpPr>
      </xdr:nvSpPr>
      <xdr:spPr bwMode="auto">
        <a:xfrm>
          <a:off x="7334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190500</xdr:rowOff>
    </xdr:to>
    <xdr:sp macro="" textlink="">
      <xdr:nvSpPr>
        <xdr:cNvPr id="187419" name="Rectangle 12"/>
        <xdr:cNvSpPr>
          <a:spLocks noChangeArrowheads="1"/>
        </xdr:cNvSpPr>
      </xdr:nvSpPr>
      <xdr:spPr bwMode="auto">
        <a:xfrm>
          <a:off x="169545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190500</xdr:rowOff>
    </xdr:to>
    <xdr:sp macro="" textlink="">
      <xdr:nvSpPr>
        <xdr:cNvPr id="187420" name="Rectangle 13"/>
        <xdr:cNvSpPr>
          <a:spLocks noChangeArrowheads="1"/>
        </xdr:cNvSpPr>
      </xdr:nvSpPr>
      <xdr:spPr bwMode="auto">
        <a:xfrm>
          <a:off x="29813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190500</xdr:rowOff>
    </xdr:to>
    <xdr:sp macro="" textlink="">
      <xdr:nvSpPr>
        <xdr:cNvPr id="187421" name="Rectangle 14"/>
        <xdr:cNvSpPr>
          <a:spLocks noChangeArrowheads="1"/>
        </xdr:cNvSpPr>
      </xdr:nvSpPr>
      <xdr:spPr bwMode="auto">
        <a:xfrm>
          <a:off x="31527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190500</xdr:rowOff>
    </xdr:to>
    <xdr:sp macro="" textlink="">
      <xdr:nvSpPr>
        <xdr:cNvPr id="187422" name="Rectangle 15"/>
        <xdr:cNvSpPr>
          <a:spLocks noChangeArrowheads="1"/>
        </xdr:cNvSpPr>
      </xdr:nvSpPr>
      <xdr:spPr bwMode="auto">
        <a:xfrm>
          <a:off x="51435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190500</xdr:rowOff>
    </xdr:to>
    <xdr:sp macro="" textlink="">
      <xdr:nvSpPr>
        <xdr:cNvPr id="187423" name="Rectangle 16"/>
        <xdr:cNvSpPr>
          <a:spLocks noChangeArrowheads="1"/>
        </xdr:cNvSpPr>
      </xdr:nvSpPr>
      <xdr:spPr bwMode="auto">
        <a:xfrm>
          <a:off x="30099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190500</xdr:rowOff>
    </xdr:to>
    <xdr:sp macro="" textlink="">
      <xdr:nvSpPr>
        <xdr:cNvPr id="187424" name="Rectangle 17"/>
        <xdr:cNvSpPr>
          <a:spLocks noChangeArrowheads="1"/>
        </xdr:cNvSpPr>
      </xdr:nvSpPr>
      <xdr:spPr bwMode="auto">
        <a:xfrm>
          <a:off x="22955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190500</xdr:rowOff>
    </xdr:to>
    <xdr:sp macro="" textlink="">
      <xdr:nvSpPr>
        <xdr:cNvPr id="187425" name="Rectangle 18"/>
        <xdr:cNvSpPr>
          <a:spLocks noChangeArrowheads="1"/>
        </xdr:cNvSpPr>
      </xdr:nvSpPr>
      <xdr:spPr bwMode="auto">
        <a:xfrm>
          <a:off x="16668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190500</xdr:rowOff>
    </xdr:to>
    <xdr:sp macro="" textlink="">
      <xdr:nvSpPr>
        <xdr:cNvPr id="187426" name="Rectangle 19"/>
        <xdr:cNvSpPr>
          <a:spLocks noChangeArrowheads="1"/>
        </xdr:cNvSpPr>
      </xdr:nvSpPr>
      <xdr:spPr bwMode="auto">
        <a:xfrm>
          <a:off x="7334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190500</xdr:rowOff>
    </xdr:to>
    <xdr:sp macro="" textlink="">
      <xdr:nvSpPr>
        <xdr:cNvPr id="187427" name="Rectangle 20"/>
        <xdr:cNvSpPr>
          <a:spLocks noChangeArrowheads="1"/>
        </xdr:cNvSpPr>
      </xdr:nvSpPr>
      <xdr:spPr bwMode="auto">
        <a:xfrm>
          <a:off x="169545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190500</xdr:rowOff>
    </xdr:to>
    <xdr:sp macro="" textlink="">
      <xdr:nvSpPr>
        <xdr:cNvPr id="187428" name="Rectangle 21"/>
        <xdr:cNvSpPr>
          <a:spLocks noChangeArrowheads="1"/>
        </xdr:cNvSpPr>
      </xdr:nvSpPr>
      <xdr:spPr bwMode="auto">
        <a:xfrm>
          <a:off x="29813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190500</xdr:rowOff>
    </xdr:to>
    <xdr:sp macro="" textlink="">
      <xdr:nvSpPr>
        <xdr:cNvPr id="187429" name="Rectangle 22"/>
        <xdr:cNvSpPr>
          <a:spLocks noChangeArrowheads="1"/>
        </xdr:cNvSpPr>
      </xdr:nvSpPr>
      <xdr:spPr bwMode="auto">
        <a:xfrm>
          <a:off x="31527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190500</xdr:rowOff>
    </xdr:to>
    <xdr:sp macro="" textlink="">
      <xdr:nvSpPr>
        <xdr:cNvPr id="187430" name="Rectangle 23"/>
        <xdr:cNvSpPr>
          <a:spLocks noChangeArrowheads="1"/>
        </xdr:cNvSpPr>
      </xdr:nvSpPr>
      <xdr:spPr bwMode="auto">
        <a:xfrm>
          <a:off x="51435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190500</xdr:rowOff>
    </xdr:to>
    <xdr:sp macro="" textlink="">
      <xdr:nvSpPr>
        <xdr:cNvPr id="187431" name="Rectangle 24"/>
        <xdr:cNvSpPr>
          <a:spLocks noChangeArrowheads="1"/>
        </xdr:cNvSpPr>
      </xdr:nvSpPr>
      <xdr:spPr bwMode="auto">
        <a:xfrm>
          <a:off x="30099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190500</xdr:rowOff>
    </xdr:to>
    <xdr:sp macro="" textlink="">
      <xdr:nvSpPr>
        <xdr:cNvPr id="187432" name="Rectangle 25"/>
        <xdr:cNvSpPr>
          <a:spLocks noChangeArrowheads="1"/>
        </xdr:cNvSpPr>
      </xdr:nvSpPr>
      <xdr:spPr bwMode="auto">
        <a:xfrm>
          <a:off x="22955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190500</xdr:rowOff>
    </xdr:to>
    <xdr:sp macro="" textlink="">
      <xdr:nvSpPr>
        <xdr:cNvPr id="187433" name="Rectangle 26"/>
        <xdr:cNvSpPr>
          <a:spLocks noChangeArrowheads="1"/>
        </xdr:cNvSpPr>
      </xdr:nvSpPr>
      <xdr:spPr bwMode="auto">
        <a:xfrm>
          <a:off x="16668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190500</xdr:rowOff>
    </xdr:to>
    <xdr:sp macro="" textlink="">
      <xdr:nvSpPr>
        <xdr:cNvPr id="187434" name="Rectangle 27"/>
        <xdr:cNvSpPr>
          <a:spLocks noChangeArrowheads="1"/>
        </xdr:cNvSpPr>
      </xdr:nvSpPr>
      <xdr:spPr bwMode="auto">
        <a:xfrm>
          <a:off x="7334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190500</xdr:rowOff>
    </xdr:to>
    <xdr:sp macro="" textlink="">
      <xdr:nvSpPr>
        <xdr:cNvPr id="187435" name="Rectangle 28"/>
        <xdr:cNvSpPr>
          <a:spLocks noChangeArrowheads="1"/>
        </xdr:cNvSpPr>
      </xdr:nvSpPr>
      <xdr:spPr bwMode="auto">
        <a:xfrm>
          <a:off x="169545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190500</xdr:rowOff>
    </xdr:to>
    <xdr:sp macro="" textlink="">
      <xdr:nvSpPr>
        <xdr:cNvPr id="187436" name="Rectangle 29"/>
        <xdr:cNvSpPr>
          <a:spLocks noChangeArrowheads="1"/>
        </xdr:cNvSpPr>
      </xdr:nvSpPr>
      <xdr:spPr bwMode="auto">
        <a:xfrm>
          <a:off x="29813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190500</xdr:rowOff>
    </xdr:to>
    <xdr:sp macro="" textlink="">
      <xdr:nvSpPr>
        <xdr:cNvPr id="187437" name="Rectangle 30"/>
        <xdr:cNvSpPr>
          <a:spLocks noChangeArrowheads="1"/>
        </xdr:cNvSpPr>
      </xdr:nvSpPr>
      <xdr:spPr bwMode="auto">
        <a:xfrm>
          <a:off x="31527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190500</xdr:rowOff>
    </xdr:to>
    <xdr:sp macro="" textlink="">
      <xdr:nvSpPr>
        <xdr:cNvPr id="187438" name="Rectangle 31"/>
        <xdr:cNvSpPr>
          <a:spLocks noChangeArrowheads="1"/>
        </xdr:cNvSpPr>
      </xdr:nvSpPr>
      <xdr:spPr bwMode="auto">
        <a:xfrm>
          <a:off x="51435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190500</xdr:rowOff>
    </xdr:to>
    <xdr:sp macro="" textlink="">
      <xdr:nvSpPr>
        <xdr:cNvPr id="187439" name="Rectangle 32"/>
        <xdr:cNvSpPr>
          <a:spLocks noChangeArrowheads="1"/>
        </xdr:cNvSpPr>
      </xdr:nvSpPr>
      <xdr:spPr bwMode="auto">
        <a:xfrm>
          <a:off x="30099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190500</xdr:rowOff>
    </xdr:to>
    <xdr:sp macro="" textlink="">
      <xdr:nvSpPr>
        <xdr:cNvPr id="187440" name="Rectangle 33"/>
        <xdr:cNvSpPr>
          <a:spLocks noChangeArrowheads="1"/>
        </xdr:cNvSpPr>
      </xdr:nvSpPr>
      <xdr:spPr bwMode="auto">
        <a:xfrm>
          <a:off x="22955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190500</xdr:rowOff>
    </xdr:to>
    <xdr:sp macro="" textlink="">
      <xdr:nvSpPr>
        <xdr:cNvPr id="187441" name="Rectangle 34"/>
        <xdr:cNvSpPr>
          <a:spLocks noChangeArrowheads="1"/>
        </xdr:cNvSpPr>
      </xdr:nvSpPr>
      <xdr:spPr bwMode="auto">
        <a:xfrm>
          <a:off x="16668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190500</xdr:rowOff>
    </xdr:to>
    <xdr:sp macro="" textlink="">
      <xdr:nvSpPr>
        <xdr:cNvPr id="187442" name="Rectangle 35"/>
        <xdr:cNvSpPr>
          <a:spLocks noChangeArrowheads="1"/>
        </xdr:cNvSpPr>
      </xdr:nvSpPr>
      <xdr:spPr bwMode="auto">
        <a:xfrm>
          <a:off x="7334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190500</xdr:rowOff>
    </xdr:to>
    <xdr:sp macro="" textlink="">
      <xdr:nvSpPr>
        <xdr:cNvPr id="187443" name="Rectangle 36"/>
        <xdr:cNvSpPr>
          <a:spLocks noChangeArrowheads="1"/>
        </xdr:cNvSpPr>
      </xdr:nvSpPr>
      <xdr:spPr bwMode="auto">
        <a:xfrm>
          <a:off x="169545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190500</xdr:rowOff>
    </xdr:to>
    <xdr:sp macro="" textlink="">
      <xdr:nvSpPr>
        <xdr:cNvPr id="187444" name="Rectangle 37"/>
        <xdr:cNvSpPr>
          <a:spLocks noChangeArrowheads="1"/>
        </xdr:cNvSpPr>
      </xdr:nvSpPr>
      <xdr:spPr bwMode="auto">
        <a:xfrm>
          <a:off x="29813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190500</xdr:rowOff>
    </xdr:to>
    <xdr:sp macro="" textlink="">
      <xdr:nvSpPr>
        <xdr:cNvPr id="187445" name="Rectangle 38"/>
        <xdr:cNvSpPr>
          <a:spLocks noChangeArrowheads="1"/>
        </xdr:cNvSpPr>
      </xdr:nvSpPr>
      <xdr:spPr bwMode="auto">
        <a:xfrm>
          <a:off x="31527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190500</xdr:rowOff>
    </xdr:to>
    <xdr:sp macro="" textlink="">
      <xdr:nvSpPr>
        <xdr:cNvPr id="187446" name="Rectangle 39"/>
        <xdr:cNvSpPr>
          <a:spLocks noChangeArrowheads="1"/>
        </xdr:cNvSpPr>
      </xdr:nvSpPr>
      <xdr:spPr bwMode="auto">
        <a:xfrm>
          <a:off x="51435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190500</xdr:rowOff>
    </xdr:to>
    <xdr:sp macro="" textlink="">
      <xdr:nvSpPr>
        <xdr:cNvPr id="187447" name="Rectangle 40"/>
        <xdr:cNvSpPr>
          <a:spLocks noChangeArrowheads="1"/>
        </xdr:cNvSpPr>
      </xdr:nvSpPr>
      <xdr:spPr bwMode="auto">
        <a:xfrm>
          <a:off x="30099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190500</xdr:rowOff>
    </xdr:to>
    <xdr:sp macro="" textlink="">
      <xdr:nvSpPr>
        <xdr:cNvPr id="187448" name="Rectangle 41"/>
        <xdr:cNvSpPr>
          <a:spLocks noChangeArrowheads="1"/>
        </xdr:cNvSpPr>
      </xdr:nvSpPr>
      <xdr:spPr bwMode="auto">
        <a:xfrm>
          <a:off x="22955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190500</xdr:rowOff>
    </xdr:to>
    <xdr:sp macro="" textlink="">
      <xdr:nvSpPr>
        <xdr:cNvPr id="187449" name="Rectangle 42"/>
        <xdr:cNvSpPr>
          <a:spLocks noChangeArrowheads="1"/>
        </xdr:cNvSpPr>
      </xdr:nvSpPr>
      <xdr:spPr bwMode="auto">
        <a:xfrm>
          <a:off x="16668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190500</xdr:rowOff>
    </xdr:to>
    <xdr:sp macro="" textlink="">
      <xdr:nvSpPr>
        <xdr:cNvPr id="187450" name="Rectangle 43"/>
        <xdr:cNvSpPr>
          <a:spLocks noChangeArrowheads="1"/>
        </xdr:cNvSpPr>
      </xdr:nvSpPr>
      <xdr:spPr bwMode="auto">
        <a:xfrm>
          <a:off x="7334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190500</xdr:rowOff>
    </xdr:to>
    <xdr:sp macro="" textlink="">
      <xdr:nvSpPr>
        <xdr:cNvPr id="187451" name="Rectangle 44"/>
        <xdr:cNvSpPr>
          <a:spLocks noChangeArrowheads="1"/>
        </xdr:cNvSpPr>
      </xdr:nvSpPr>
      <xdr:spPr bwMode="auto">
        <a:xfrm>
          <a:off x="169545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190500</xdr:rowOff>
    </xdr:to>
    <xdr:sp macro="" textlink="">
      <xdr:nvSpPr>
        <xdr:cNvPr id="187452" name="Rectangle 45"/>
        <xdr:cNvSpPr>
          <a:spLocks noChangeArrowheads="1"/>
        </xdr:cNvSpPr>
      </xdr:nvSpPr>
      <xdr:spPr bwMode="auto">
        <a:xfrm>
          <a:off x="29813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190500</xdr:rowOff>
    </xdr:to>
    <xdr:sp macro="" textlink="">
      <xdr:nvSpPr>
        <xdr:cNvPr id="187453" name="Rectangle 46"/>
        <xdr:cNvSpPr>
          <a:spLocks noChangeArrowheads="1"/>
        </xdr:cNvSpPr>
      </xdr:nvSpPr>
      <xdr:spPr bwMode="auto">
        <a:xfrm>
          <a:off x="31527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190500</xdr:rowOff>
    </xdr:to>
    <xdr:sp macro="" textlink="">
      <xdr:nvSpPr>
        <xdr:cNvPr id="187454" name="Rectangle 47"/>
        <xdr:cNvSpPr>
          <a:spLocks noChangeArrowheads="1"/>
        </xdr:cNvSpPr>
      </xdr:nvSpPr>
      <xdr:spPr bwMode="auto">
        <a:xfrm>
          <a:off x="51435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190500</xdr:rowOff>
    </xdr:to>
    <xdr:sp macro="" textlink="">
      <xdr:nvSpPr>
        <xdr:cNvPr id="187455" name="Rectangle 48"/>
        <xdr:cNvSpPr>
          <a:spLocks noChangeArrowheads="1"/>
        </xdr:cNvSpPr>
      </xdr:nvSpPr>
      <xdr:spPr bwMode="auto">
        <a:xfrm>
          <a:off x="30099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190500</xdr:rowOff>
    </xdr:to>
    <xdr:sp macro="" textlink="">
      <xdr:nvSpPr>
        <xdr:cNvPr id="187456" name="Rectangle 49"/>
        <xdr:cNvSpPr>
          <a:spLocks noChangeArrowheads="1"/>
        </xdr:cNvSpPr>
      </xdr:nvSpPr>
      <xdr:spPr bwMode="auto">
        <a:xfrm>
          <a:off x="22955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190500</xdr:rowOff>
    </xdr:to>
    <xdr:sp macro="" textlink="">
      <xdr:nvSpPr>
        <xdr:cNvPr id="187457" name="Rectangle 50"/>
        <xdr:cNvSpPr>
          <a:spLocks noChangeArrowheads="1"/>
        </xdr:cNvSpPr>
      </xdr:nvSpPr>
      <xdr:spPr bwMode="auto">
        <a:xfrm>
          <a:off x="16668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190500</xdr:rowOff>
    </xdr:to>
    <xdr:sp macro="" textlink="">
      <xdr:nvSpPr>
        <xdr:cNvPr id="187458" name="Rectangle 51"/>
        <xdr:cNvSpPr>
          <a:spLocks noChangeArrowheads="1"/>
        </xdr:cNvSpPr>
      </xdr:nvSpPr>
      <xdr:spPr bwMode="auto">
        <a:xfrm>
          <a:off x="7334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190500</xdr:rowOff>
    </xdr:to>
    <xdr:sp macro="" textlink="">
      <xdr:nvSpPr>
        <xdr:cNvPr id="187459" name="Rectangle 52"/>
        <xdr:cNvSpPr>
          <a:spLocks noChangeArrowheads="1"/>
        </xdr:cNvSpPr>
      </xdr:nvSpPr>
      <xdr:spPr bwMode="auto">
        <a:xfrm>
          <a:off x="169545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190500</xdr:rowOff>
    </xdr:to>
    <xdr:sp macro="" textlink="">
      <xdr:nvSpPr>
        <xdr:cNvPr id="187460" name="Rectangle 53"/>
        <xdr:cNvSpPr>
          <a:spLocks noChangeArrowheads="1"/>
        </xdr:cNvSpPr>
      </xdr:nvSpPr>
      <xdr:spPr bwMode="auto">
        <a:xfrm>
          <a:off x="29813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190500</xdr:rowOff>
    </xdr:to>
    <xdr:sp macro="" textlink="">
      <xdr:nvSpPr>
        <xdr:cNvPr id="187461" name="Rectangle 54"/>
        <xdr:cNvSpPr>
          <a:spLocks noChangeArrowheads="1"/>
        </xdr:cNvSpPr>
      </xdr:nvSpPr>
      <xdr:spPr bwMode="auto">
        <a:xfrm>
          <a:off x="31527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190500</xdr:rowOff>
    </xdr:to>
    <xdr:sp macro="" textlink="">
      <xdr:nvSpPr>
        <xdr:cNvPr id="187462" name="Rectangle 55"/>
        <xdr:cNvSpPr>
          <a:spLocks noChangeArrowheads="1"/>
        </xdr:cNvSpPr>
      </xdr:nvSpPr>
      <xdr:spPr bwMode="auto">
        <a:xfrm>
          <a:off x="51435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190500</xdr:rowOff>
    </xdr:to>
    <xdr:sp macro="" textlink="">
      <xdr:nvSpPr>
        <xdr:cNvPr id="187463" name="Rectangle 56"/>
        <xdr:cNvSpPr>
          <a:spLocks noChangeArrowheads="1"/>
        </xdr:cNvSpPr>
      </xdr:nvSpPr>
      <xdr:spPr bwMode="auto">
        <a:xfrm>
          <a:off x="30099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190500</xdr:rowOff>
    </xdr:to>
    <xdr:sp macro="" textlink="">
      <xdr:nvSpPr>
        <xdr:cNvPr id="187464" name="Rectangle 57"/>
        <xdr:cNvSpPr>
          <a:spLocks noChangeArrowheads="1"/>
        </xdr:cNvSpPr>
      </xdr:nvSpPr>
      <xdr:spPr bwMode="auto">
        <a:xfrm>
          <a:off x="22955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190500</xdr:rowOff>
    </xdr:to>
    <xdr:sp macro="" textlink="">
      <xdr:nvSpPr>
        <xdr:cNvPr id="187465" name="Rectangle 58"/>
        <xdr:cNvSpPr>
          <a:spLocks noChangeArrowheads="1"/>
        </xdr:cNvSpPr>
      </xdr:nvSpPr>
      <xdr:spPr bwMode="auto">
        <a:xfrm>
          <a:off x="16668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190500</xdr:rowOff>
    </xdr:to>
    <xdr:sp macro="" textlink="">
      <xdr:nvSpPr>
        <xdr:cNvPr id="187466" name="Rectangle 59"/>
        <xdr:cNvSpPr>
          <a:spLocks noChangeArrowheads="1"/>
        </xdr:cNvSpPr>
      </xdr:nvSpPr>
      <xdr:spPr bwMode="auto">
        <a:xfrm>
          <a:off x="7334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190500</xdr:rowOff>
    </xdr:to>
    <xdr:sp macro="" textlink="">
      <xdr:nvSpPr>
        <xdr:cNvPr id="187467" name="Rectangle 60"/>
        <xdr:cNvSpPr>
          <a:spLocks noChangeArrowheads="1"/>
        </xdr:cNvSpPr>
      </xdr:nvSpPr>
      <xdr:spPr bwMode="auto">
        <a:xfrm>
          <a:off x="169545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190500</xdr:rowOff>
    </xdr:to>
    <xdr:sp macro="" textlink="">
      <xdr:nvSpPr>
        <xdr:cNvPr id="187468" name="Rectangle 61"/>
        <xdr:cNvSpPr>
          <a:spLocks noChangeArrowheads="1"/>
        </xdr:cNvSpPr>
      </xdr:nvSpPr>
      <xdr:spPr bwMode="auto">
        <a:xfrm>
          <a:off x="29813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190500</xdr:rowOff>
    </xdr:to>
    <xdr:sp macro="" textlink="">
      <xdr:nvSpPr>
        <xdr:cNvPr id="187469" name="Rectangle 62"/>
        <xdr:cNvSpPr>
          <a:spLocks noChangeArrowheads="1"/>
        </xdr:cNvSpPr>
      </xdr:nvSpPr>
      <xdr:spPr bwMode="auto">
        <a:xfrm>
          <a:off x="31527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190500</xdr:rowOff>
    </xdr:to>
    <xdr:sp macro="" textlink="">
      <xdr:nvSpPr>
        <xdr:cNvPr id="187470" name="Rectangle 63"/>
        <xdr:cNvSpPr>
          <a:spLocks noChangeArrowheads="1"/>
        </xdr:cNvSpPr>
      </xdr:nvSpPr>
      <xdr:spPr bwMode="auto">
        <a:xfrm>
          <a:off x="51435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190500</xdr:rowOff>
    </xdr:to>
    <xdr:sp macro="" textlink="">
      <xdr:nvSpPr>
        <xdr:cNvPr id="187471" name="Rectangle 64"/>
        <xdr:cNvSpPr>
          <a:spLocks noChangeArrowheads="1"/>
        </xdr:cNvSpPr>
      </xdr:nvSpPr>
      <xdr:spPr bwMode="auto">
        <a:xfrm>
          <a:off x="30099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190500</xdr:rowOff>
    </xdr:to>
    <xdr:sp macro="" textlink="">
      <xdr:nvSpPr>
        <xdr:cNvPr id="187472" name="Rectangle 65"/>
        <xdr:cNvSpPr>
          <a:spLocks noChangeArrowheads="1"/>
        </xdr:cNvSpPr>
      </xdr:nvSpPr>
      <xdr:spPr bwMode="auto">
        <a:xfrm>
          <a:off x="22955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190500</xdr:rowOff>
    </xdr:to>
    <xdr:sp macro="" textlink="">
      <xdr:nvSpPr>
        <xdr:cNvPr id="187473" name="Rectangle 66"/>
        <xdr:cNvSpPr>
          <a:spLocks noChangeArrowheads="1"/>
        </xdr:cNvSpPr>
      </xdr:nvSpPr>
      <xdr:spPr bwMode="auto">
        <a:xfrm>
          <a:off x="16668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190500</xdr:rowOff>
    </xdr:to>
    <xdr:sp macro="" textlink="">
      <xdr:nvSpPr>
        <xdr:cNvPr id="187474" name="Rectangle 67"/>
        <xdr:cNvSpPr>
          <a:spLocks noChangeArrowheads="1"/>
        </xdr:cNvSpPr>
      </xdr:nvSpPr>
      <xdr:spPr bwMode="auto">
        <a:xfrm>
          <a:off x="7334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190500</xdr:rowOff>
    </xdr:to>
    <xdr:sp macro="" textlink="">
      <xdr:nvSpPr>
        <xdr:cNvPr id="187475" name="Rectangle 68"/>
        <xdr:cNvSpPr>
          <a:spLocks noChangeArrowheads="1"/>
        </xdr:cNvSpPr>
      </xdr:nvSpPr>
      <xdr:spPr bwMode="auto">
        <a:xfrm>
          <a:off x="169545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190500</xdr:rowOff>
    </xdr:to>
    <xdr:sp macro="" textlink="">
      <xdr:nvSpPr>
        <xdr:cNvPr id="187476" name="Rectangle 69"/>
        <xdr:cNvSpPr>
          <a:spLocks noChangeArrowheads="1"/>
        </xdr:cNvSpPr>
      </xdr:nvSpPr>
      <xdr:spPr bwMode="auto">
        <a:xfrm>
          <a:off x="29813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190500</xdr:rowOff>
    </xdr:to>
    <xdr:sp macro="" textlink="">
      <xdr:nvSpPr>
        <xdr:cNvPr id="187477" name="Rectangle 70"/>
        <xdr:cNvSpPr>
          <a:spLocks noChangeArrowheads="1"/>
        </xdr:cNvSpPr>
      </xdr:nvSpPr>
      <xdr:spPr bwMode="auto">
        <a:xfrm>
          <a:off x="31527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190500</xdr:rowOff>
    </xdr:to>
    <xdr:sp macro="" textlink="">
      <xdr:nvSpPr>
        <xdr:cNvPr id="187478" name="Rectangle 71"/>
        <xdr:cNvSpPr>
          <a:spLocks noChangeArrowheads="1"/>
        </xdr:cNvSpPr>
      </xdr:nvSpPr>
      <xdr:spPr bwMode="auto">
        <a:xfrm>
          <a:off x="51435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190500</xdr:rowOff>
    </xdr:to>
    <xdr:sp macro="" textlink="">
      <xdr:nvSpPr>
        <xdr:cNvPr id="187479" name="Rectangle 72"/>
        <xdr:cNvSpPr>
          <a:spLocks noChangeArrowheads="1"/>
        </xdr:cNvSpPr>
      </xdr:nvSpPr>
      <xdr:spPr bwMode="auto">
        <a:xfrm>
          <a:off x="30099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190500</xdr:rowOff>
    </xdr:to>
    <xdr:sp macro="" textlink="">
      <xdr:nvSpPr>
        <xdr:cNvPr id="187480" name="Rectangle 73"/>
        <xdr:cNvSpPr>
          <a:spLocks noChangeArrowheads="1"/>
        </xdr:cNvSpPr>
      </xdr:nvSpPr>
      <xdr:spPr bwMode="auto">
        <a:xfrm>
          <a:off x="22955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190500</xdr:rowOff>
    </xdr:to>
    <xdr:sp macro="" textlink="">
      <xdr:nvSpPr>
        <xdr:cNvPr id="187481" name="Rectangle 74"/>
        <xdr:cNvSpPr>
          <a:spLocks noChangeArrowheads="1"/>
        </xdr:cNvSpPr>
      </xdr:nvSpPr>
      <xdr:spPr bwMode="auto">
        <a:xfrm>
          <a:off x="16668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190500</xdr:rowOff>
    </xdr:to>
    <xdr:sp macro="" textlink="">
      <xdr:nvSpPr>
        <xdr:cNvPr id="187482" name="Rectangle 75"/>
        <xdr:cNvSpPr>
          <a:spLocks noChangeArrowheads="1"/>
        </xdr:cNvSpPr>
      </xdr:nvSpPr>
      <xdr:spPr bwMode="auto">
        <a:xfrm>
          <a:off x="7334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190500</xdr:rowOff>
    </xdr:to>
    <xdr:sp macro="" textlink="">
      <xdr:nvSpPr>
        <xdr:cNvPr id="187483" name="Rectangle 76"/>
        <xdr:cNvSpPr>
          <a:spLocks noChangeArrowheads="1"/>
        </xdr:cNvSpPr>
      </xdr:nvSpPr>
      <xdr:spPr bwMode="auto">
        <a:xfrm>
          <a:off x="169545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190500</xdr:rowOff>
    </xdr:to>
    <xdr:sp macro="" textlink="">
      <xdr:nvSpPr>
        <xdr:cNvPr id="187484" name="Rectangle 77"/>
        <xdr:cNvSpPr>
          <a:spLocks noChangeArrowheads="1"/>
        </xdr:cNvSpPr>
      </xdr:nvSpPr>
      <xdr:spPr bwMode="auto">
        <a:xfrm>
          <a:off x="29813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190500</xdr:rowOff>
    </xdr:to>
    <xdr:sp macro="" textlink="">
      <xdr:nvSpPr>
        <xdr:cNvPr id="187485" name="Rectangle 78"/>
        <xdr:cNvSpPr>
          <a:spLocks noChangeArrowheads="1"/>
        </xdr:cNvSpPr>
      </xdr:nvSpPr>
      <xdr:spPr bwMode="auto">
        <a:xfrm>
          <a:off x="31527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190500</xdr:rowOff>
    </xdr:to>
    <xdr:sp macro="" textlink="">
      <xdr:nvSpPr>
        <xdr:cNvPr id="187486" name="Rectangle 79"/>
        <xdr:cNvSpPr>
          <a:spLocks noChangeArrowheads="1"/>
        </xdr:cNvSpPr>
      </xdr:nvSpPr>
      <xdr:spPr bwMode="auto">
        <a:xfrm>
          <a:off x="51435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190500</xdr:rowOff>
    </xdr:to>
    <xdr:sp macro="" textlink="">
      <xdr:nvSpPr>
        <xdr:cNvPr id="187487" name="Rectangle 80"/>
        <xdr:cNvSpPr>
          <a:spLocks noChangeArrowheads="1"/>
        </xdr:cNvSpPr>
      </xdr:nvSpPr>
      <xdr:spPr bwMode="auto">
        <a:xfrm>
          <a:off x="30099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190500</xdr:rowOff>
    </xdr:to>
    <xdr:sp macro="" textlink="">
      <xdr:nvSpPr>
        <xdr:cNvPr id="187488" name="Rectangle 81"/>
        <xdr:cNvSpPr>
          <a:spLocks noChangeArrowheads="1"/>
        </xdr:cNvSpPr>
      </xdr:nvSpPr>
      <xdr:spPr bwMode="auto">
        <a:xfrm>
          <a:off x="22955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190500</xdr:rowOff>
    </xdr:to>
    <xdr:sp macro="" textlink="">
      <xdr:nvSpPr>
        <xdr:cNvPr id="187489" name="Rectangle 82"/>
        <xdr:cNvSpPr>
          <a:spLocks noChangeArrowheads="1"/>
        </xdr:cNvSpPr>
      </xdr:nvSpPr>
      <xdr:spPr bwMode="auto">
        <a:xfrm>
          <a:off x="16668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190500</xdr:rowOff>
    </xdr:to>
    <xdr:sp macro="" textlink="">
      <xdr:nvSpPr>
        <xdr:cNvPr id="187490" name="Rectangle 83"/>
        <xdr:cNvSpPr>
          <a:spLocks noChangeArrowheads="1"/>
        </xdr:cNvSpPr>
      </xdr:nvSpPr>
      <xdr:spPr bwMode="auto">
        <a:xfrm>
          <a:off x="7334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190500</xdr:rowOff>
    </xdr:to>
    <xdr:sp macro="" textlink="">
      <xdr:nvSpPr>
        <xdr:cNvPr id="187491" name="Rectangle 84"/>
        <xdr:cNvSpPr>
          <a:spLocks noChangeArrowheads="1"/>
        </xdr:cNvSpPr>
      </xdr:nvSpPr>
      <xdr:spPr bwMode="auto">
        <a:xfrm>
          <a:off x="169545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190500</xdr:rowOff>
    </xdr:to>
    <xdr:sp macro="" textlink="">
      <xdr:nvSpPr>
        <xdr:cNvPr id="187492" name="Rectangle 85"/>
        <xdr:cNvSpPr>
          <a:spLocks noChangeArrowheads="1"/>
        </xdr:cNvSpPr>
      </xdr:nvSpPr>
      <xdr:spPr bwMode="auto">
        <a:xfrm>
          <a:off x="29813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190500</xdr:rowOff>
    </xdr:to>
    <xdr:sp macro="" textlink="">
      <xdr:nvSpPr>
        <xdr:cNvPr id="187493" name="Rectangle 86"/>
        <xdr:cNvSpPr>
          <a:spLocks noChangeArrowheads="1"/>
        </xdr:cNvSpPr>
      </xdr:nvSpPr>
      <xdr:spPr bwMode="auto">
        <a:xfrm>
          <a:off x="31527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190500</xdr:rowOff>
    </xdr:to>
    <xdr:sp macro="" textlink="">
      <xdr:nvSpPr>
        <xdr:cNvPr id="187494" name="Rectangle 87"/>
        <xdr:cNvSpPr>
          <a:spLocks noChangeArrowheads="1"/>
        </xdr:cNvSpPr>
      </xdr:nvSpPr>
      <xdr:spPr bwMode="auto">
        <a:xfrm>
          <a:off x="51435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190500</xdr:rowOff>
    </xdr:to>
    <xdr:sp macro="" textlink="">
      <xdr:nvSpPr>
        <xdr:cNvPr id="187495" name="Rectangle 88"/>
        <xdr:cNvSpPr>
          <a:spLocks noChangeArrowheads="1"/>
        </xdr:cNvSpPr>
      </xdr:nvSpPr>
      <xdr:spPr bwMode="auto">
        <a:xfrm>
          <a:off x="30099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190500</xdr:rowOff>
    </xdr:to>
    <xdr:sp macro="" textlink="">
      <xdr:nvSpPr>
        <xdr:cNvPr id="187496" name="Rectangle 89"/>
        <xdr:cNvSpPr>
          <a:spLocks noChangeArrowheads="1"/>
        </xdr:cNvSpPr>
      </xdr:nvSpPr>
      <xdr:spPr bwMode="auto">
        <a:xfrm>
          <a:off x="22955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190500</xdr:rowOff>
    </xdr:to>
    <xdr:sp macro="" textlink="">
      <xdr:nvSpPr>
        <xdr:cNvPr id="187497" name="Rectangle 90"/>
        <xdr:cNvSpPr>
          <a:spLocks noChangeArrowheads="1"/>
        </xdr:cNvSpPr>
      </xdr:nvSpPr>
      <xdr:spPr bwMode="auto">
        <a:xfrm>
          <a:off x="16668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190500</xdr:rowOff>
    </xdr:to>
    <xdr:sp macro="" textlink="">
      <xdr:nvSpPr>
        <xdr:cNvPr id="187498" name="Rectangle 91"/>
        <xdr:cNvSpPr>
          <a:spLocks noChangeArrowheads="1"/>
        </xdr:cNvSpPr>
      </xdr:nvSpPr>
      <xdr:spPr bwMode="auto">
        <a:xfrm>
          <a:off x="7334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190500</xdr:rowOff>
    </xdr:to>
    <xdr:sp macro="" textlink="">
      <xdr:nvSpPr>
        <xdr:cNvPr id="187499" name="Rectangle 92"/>
        <xdr:cNvSpPr>
          <a:spLocks noChangeArrowheads="1"/>
        </xdr:cNvSpPr>
      </xdr:nvSpPr>
      <xdr:spPr bwMode="auto">
        <a:xfrm>
          <a:off x="169545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190500</xdr:rowOff>
    </xdr:to>
    <xdr:sp macro="" textlink="">
      <xdr:nvSpPr>
        <xdr:cNvPr id="187500" name="Rectangle 93"/>
        <xdr:cNvSpPr>
          <a:spLocks noChangeArrowheads="1"/>
        </xdr:cNvSpPr>
      </xdr:nvSpPr>
      <xdr:spPr bwMode="auto">
        <a:xfrm>
          <a:off x="29813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190500</xdr:rowOff>
    </xdr:to>
    <xdr:sp macro="" textlink="">
      <xdr:nvSpPr>
        <xdr:cNvPr id="187501" name="Rectangle 94"/>
        <xdr:cNvSpPr>
          <a:spLocks noChangeArrowheads="1"/>
        </xdr:cNvSpPr>
      </xdr:nvSpPr>
      <xdr:spPr bwMode="auto">
        <a:xfrm>
          <a:off x="31527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190500</xdr:rowOff>
    </xdr:to>
    <xdr:sp macro="" textlink="">
      <xdr:nvSpPr>
        <xdr:cNvPr id="187502" name="Rectangle 95"/>
        <xdr:cNvSpPr>
          <a:spLocks noChangeArrowheads="1"/>
        </xdr:cNvSpPr>
      </xdr:nvSpPr>
      <xdr:spPr bwMode="auto">
        <a:xfrm>
          <a:off x="51435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190500</xdr:rowOff>
    </xdr:to>
    <xdr:sp macro="" textlink="">
      <xdr:nvSpPr>
        <xdr:cNvPr id="187503" name="Rectangle 96"/>
        <xdr:cNvSpPr>
          <a:spLocks noChangeArrowheads="1"/>
        </xdr:cNvSpPr>
      </xdr:nvSpPr>
      <xdr:spPr bwMode="auto">
        <a:xfrm>
          <a:off x="30099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190500</xdr:rowOff>
    </xdr:to>
    <xdr:sp macro="" textlink="">
      <xdr:nvSpPr>
        <xdr:cNvPr id="187504" name="Rectangle 97"/>
        <xdr:cNvSpPr>
          <a:spLocks noChangeArrowheads="1"/>
        </xdr:cNvSpPr>
      </xdr:nvSpPr>
      <xdr:spPr bwMode="auto">
        <a:xfrm>
          <a:off x="22955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190500</xdr:rowOff>
    </xdr:to>
    <xdr:sp macro="" textlink="">
      <xdr:nvSpPr>
        <xdr:cNvPr id="187505" name="Rectangle 98"/>
        <xdr:cNvSpPr>
          <a:spLocks noChangeArrowheads="1"/>
        </xdr:cNvSpPr>
      </xdr:nvSpPr>
      <xdr:spPr bwMode="auto">
        <a:xfrm>
          <a:off x="16668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190500</xdr:rowOff>
    </xdr:to>
    <xdr:sp macro="" textlink="">
      <xdr:nvSpPr>
        <xdr:cNvPr id="187506" name="Rectangle 99"/>
        <xdr:cNvSpPr>
          <a:spLocks noChangeArrowheads="1"/>
        </xdr:cNvSpPr>
      </xdr:nvSpPr>
      <xdr:spPr bwMode="auto">
        <a:xfrm>
          <a:off x="7334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190500</xdr:rowOff>
    </xdr:to>
    <xdr:sp macro="" textlink="">
      <xdr:nvSpPr>
        <xdr:cNvPr id="187507" name="Rectangle 100"/>
        <xdr:cNvSpPr>
          <a:spLocks noChangeArrowheads="1"/>
        </xdr:cNvSpPr>
      </xdr:nvSpPr>
      <xdr:spPr bwMode="auto">
        <a:xfrm>
          <a:off x="169545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190500</xdr:rowOff>
    </xdr:to>
    <xdr:sp macro="" textlink="">
      <xdr:nvSpPr>
        <xdr:cNvPr id="187508" name="Rectangle 101"/>
        <xdr:cNvSpPr>
          <a:spLocks noChangeArrowheads="1"/>
        </xdr:cNvSpPr>
      </xdr:nvSpPr>
      <xdr:spPr bwMode="auto">
        <a:xfrm>
          <a:off x="29813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190500</xdr:rowOff>
    </xdr:to>
    <xdr:sp macro="" textlink="">
      <xdr:nvSpPr>
        <xdr:cNvPr id="187509" name="Rectangle 102"/>
        <xdr:cNvSpPr>
          <a:spLocks noChangeArrowheads="1"/>
        </xdr:cNvSpPr>
      </xdr:nvSpPr>
      <xdr:spPr bwMode="auto">
        <a:xfrm>
          <a:off x="31527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190500</xdr:rowOff>
    </xdr:to>
    <xdr:sp macro="" textlink="">
      <xdr:nvSpPr>
        <xdr:cNvPr id="187510" name="Rectangle 103"/>
        <xdr:cNvSpPr>
          <a:spLocks noChangeArrowheads="1"/>
        </xdr:cNvSpPr>
      </xdr:nvSpPr>
      <xdr:spPr bwMode="auto">
        <a:xfrm>
          <a:off x="51435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190500</xdr:rowOff>
    </xdr:to>
    <xdr:sp macro="" textlink="">
      <xdr:nvSpPr>
        <xdr:cNvPr id="187511" name="Rectangle 104"/>
        <xdr:cNvSpPr>
          <a:spLocks noChangeArrowheads="1"/>
        </xdr:cNvSpPr>
      </xdr:nvSpPr>
      <xdr:spPr bwMode="auto">
        <a:xfrm>
          <a:off x="30099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190500</xdr:rowOff>
    </xdr:to>
    <xdr:sp macro="" textlink="">
      <xdr:nvSpPr>
        <xdr:cNvPr id="187512" name="Rectangle 105"/>
        <xdr:cNvSpPr>
          <a:spLocks noChangeArrowheads="1"/>
        </xdr:cNvSpPr>
      </xdr:nvSpPr>
      <xdr:spPr bwMode="auto">
        <a:xfrm>
          <a:off x="22955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190500</xdr:rowOff>
    </xdr:to>
    <xdr:sp macro="" textlink="">
      <xdr:nvSpPr>
        <xdr:cNvPr id="187513" name="Rectangle 106"/>
        <xdr:cNvSpPr>
          <a:spLocks noChangeArrowheads="1"/>
        </xdr:cNvSpPr>
      </xdr:nvSpPr>
      <xdr:spPr bwMode="auto">
        <a:xfrm>
          <a:off x="16668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190500</xdr:rowOff>
    </xdr:to>
    <xdr:sp macro="" textlink="">
      <xdr:nvSpPr>
        <xdr:cNvPr id="187514" name="Rectangle 107"/>
        <xdr:cNvSpPr>
          <a:spLocks noChangeArrowheads="1"/>
        </xdr:cNvSpPr>
      </xdr:nvSpPr>
      <xdr:spPr bwMode="auto">
        <a:xfrm>
          <a:off x="7334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190500</xdr:rowOff>
    </xdr:to>
    <xdr:sp macro="" textlink="">
      <xdr:nvSpPr>
        <xdr:cNvPr id="187515" name="Rectangle 108"/>
        <xdr:cNvSpPr>
          <a:spLocks noChangeArrowheads="1"/>
        </xdr:cNvSpPr>
      </xdr:nvSpPr>
      <xdr:spPr bwMode="auto">
        <a:xfrm>
          <a:off x="169545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190500</xdr:rowOff>
    </xdr:to>
    <xdr:sp macro="" textlink="">
      <xdr:nvSpPr>
        <xdr:cNvPr id="187516" name="Rectangle 109"/>
        <xdr:cNvSpPr>
          <a:spLocks noChangeArrowheads="1"/>
        </xdr:cNvSpPr>
      </xdr:nvSpPr>
      <xdr:spPr bwMode="auto">
        <a:xfrm>
          <a:off x="298132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190500</xdr:rowOff>
    </xdr:to>
    <xdr:sp macro="" textlink="">
      <xdr:nvSpPr>
        <xdr:cNvPr id="187517" name="Rectangle 110"/>
        <xdr:cNvSpPr>
          <a:spLocks noChangeArrowheads="1"/>
        </xdr:cNvSpPr>
      </xdr:nvSpPr>
      <xdr:spPr bwMode="auto">
        <a:xfrm>
          <a:off x="3152775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190500</xdr:rowOff>
    </xdr:to>
    <xdr:sp macro="" textlink="">
      <xdr:nvSpPr>
        <xdr:cNvPr id="187518" name="Rectangle 111"/>
        <xdr:cNvSpPr>
          <a:spLocks noChangeArrowheads="1"/>
        </xdr:cNvSpPr>
      </xdr:nvSpPr>
      <xdr:spPr bwMode="auto">
        <a:xfrm>
          <a:off x="51435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190500</xdr:rowOff>
    </xdr:to>
    <xdr:sp macro="" textlink="">
      <xdr:nvSpPr>
        <xdr:cNvPr id="187519" name="Rectangle 112"/>
        <xdr:cNvSpPr>
          <a:spLocks noChangeArrowheads="1"/>
        </xdr:cNvSpPr>
      </xdr:nvSpPr>
      <xdr:spPr bwMode="auto">
        <a:xfrm>
          <a:off x="3009900" y="354425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123825</xdr:rowOff>
    </xdr:to>
    <xdr:sp macro="" textlink="">
      <xdr:nvSpPr>
        <xdr:cNvPr id="187520" name="Rectangle 1"/>
        <xdr:cNvSpPr>
          <a:spLocks noChangeArrowheads="1"/>
        </xdr:cNvSpPr>
      </xdr:nvSpPr>
      <xdr:spPr bwMode="auto">
        <a:xfrm>
          <a:off x="22955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123825</xdr:rowOff>
    </xdr:to>
    <xdr:sp macro="" textlink="">
      <xdr:nvSpPr>
        <xdr:cNvPr id="187521" name="Rectangle 2"/>
        <xdr:cNvSpPr>
          <a:spLocks noChangeArrowheads="1"/>
        </xdr:cNvSpPr>
      </xdr:nvSpPr>
      <xdr:spPr bwMode="auto">
        <a:xfrm>
          <a:off x="16668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123825</xdr:rowOff>
    </xdr:to>
    <xdr:sp macro="" textlink="">
      <xdr:nvSpPr>
        <xdr:cNvPr id="187522" name="Rectangle 3"/>
        <xdr:cNvSpPr>
          <a:spLocks noChangeArrowheads="1"/>
        </xdr:cNvSpPr>
      </xdr:nvSpPr>
      <xdr:spPr bwMode="auto">
        <a:xfrm>
          <a:off x="7334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123825</xdr:rowOff>
    </xdr:to>
    <xdr:sp macro="" textlink="">
      <xdr:nvSpPr>
        <xdr:cNvPr id="187523" name="Rectangle 4"/>
        <xdr:cNvSpPr>
          <a:spLocks noChangeArrowheads="1"/>
        </xdr:cNvSpPr>
      </xdr:nvSpPr>
      <xdr:spPr bwMode="auto">
        <a:xfrm>
          <a:off x="169545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123825</xdr:rowOff>
    </xdr:to>
    <xdr:sp macro="" textlink="">
      <xdr:nvSpPr>
        <xdr:cNvPr id="187524" name="Rectangle 5"/>
        <xdr:cNvSpPr>
          <a:spLocks noChangeArrowheads="1"/>
        </xdr:cNvSpPr>
      </xdr:nvSpPr>
      <xdr:spPr bwMode="auto">
        <a:xfrm>
          <a:off x="29813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123825</xdr:rowOff>
    </xdr:to>
    <xdr:sp macro="" textlink="">
      <xdr:nvSpPr>
        <xdr:cNvPr id="187525" name="Rectangle 6"/>
        <xdr:cNvSpPr>
          <a:spLocks noChangeArrowheads="1"/>
        </xdr:cNvSpPr>
      </xdr:nvSpPr>
      <xdr:spPr bwMode="auto">
        <a:xfrm>
          <a:off x="31527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123825</xdr:rowOff>
    </xdr:to>
    <xdr:sp macro="" textlink="">
      <xdr:nvSpPr>
        <xdr:cNvPr id="187526" name="Rectangle 7"/>
        <xdr:cNvSpPr>
          <a:spLocks noChangeArrowheads="1"/>
        </xdr:cNvSpPr>
      </xdr:nvSpPr>
      <xdr:spPr bwMode="auto">
        <a:xfrm>
          <a:off x="51435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123825</xdr:rowOff>
    </xdr:to>
    <xdr:sp macro="" textlink="">
      <xdr:nvSpPr>
        <xdr:cNvPr id="187527" name="Rectangle 8"/>
        <xdr:cNvSpPr>
          <a:spLocks noChangeArrowheads="1"/>
        </xdr:cNvSpPr>
      </xdr:nvSpPr>
      <xdr:spPr bwMode="auto">
        <a:xfrm>
          <a:off x="30099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123825</xdr:rowOff>
    </xdr:to>
    <xdr:sp macro="" textlink="">
      <xdr:nvSpPr>
        <xdr:cNvPr id="187528" name="Rectangle 9"/>
        <xdr:cNvSpPr>
          <a:spLocks noChangeArrowheads="1"/>
        </xdr:cNvSpPr>
      </xdr:nvSpPr>
      <xdr:spPr bwMode="auto">
        <a:xfrm>
          <a:off x="22955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123825</xdr:rowOff>
    </xdr:to>
    <xdr:sp macro="" textlink="">
      <xdr:nvSpPr>
        <xdr:cNvPr id="187529" name="Rectangle 10"/>
        <xdr:cNvSpPr>
          <a:spLocks noChangeArrowheads="1"/>
        </xdr:cNvSpPr>
      </xdr:nvSpPr>
      <xdr:spPr bwMode="auto">
        <a:xfrm>
          <a:off x="16668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123825</xdr:rowOff>
    </xdr:to>
    <xdr:sp macro="" textlink="">
      <xdr:nvSpPr>
        <xdr:cNvPr id="187530" name="Rectangle 11"/>
        <xdr:cNvSpPr>
          <a:spLocks noChangeArrowheads="1"/>
        </xdr:cNvSpPr>
      </xdr:nvSpPr>
      <xdr:spPr bwMode="auto">
        <a:xfrm>
          <a:off x="7334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123825</xdr:rowOff>
    </xdr:to>
    <xdr:sp macro="" textlink="">
      <xdr:nvSpPr>
        <xdr:cNvPr id="187531" name="Rectangle 12"/>
        <xdr:cNvSpPr>
          <a:spLocks noChangeArrowheads="1"/>
        </xdr:cNvSpPr>
      </xdr:nvSpPr>
      <xdr:spPr bwMode="auto">
        <a:xfrm>
          <a:off x="169545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123825</xdr:rowOff>
    </xdr:to>
    <xdr:sp macro="" textlink="">
      <xdr:nvSpPr>
        <xdr:cNvPr id="187532" name="Rectangle 13"/>
        <xdr:cNvSpPr>
          <a:spLocks noChangeArrowheads="1"/>
        </xdr:cNvSpPr>
      </xdr:nvSpPr>
      <xdr:spPr bwMode="auto">
        <a:xfrm>
          <a:off x="29813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123825</xdr:rowOff>
    </xdr:to>
    <xdr:sp macro="" textlink="">
      <xdr:nvSpPr>
        <xdr:cNvPr id="187533" name="Rectangle 14"/>
        <xdr:cNvSpPr>
          <a:spLocks noChangeArrowheads="1"/>
        </xdr:cNvSpPr>
      </xdr:nvSpPr>
      <xdr:spPr bwMode="auto">
        <a:xfrm>
          <a:off x="31527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123825</xdr:rowOff>
    </xdr:to>
    <xdr:sp macro="" textlink="">
      <xdr:nvSpPr>
        <xdr:cNvPr id="187534" name="Rectangle 15"/>
        <xdr:cNvSpPr>
          <a:spLocks noChangeArrowheads="1"/>
        </xdr:cNvSpPr>
      </xdr:nvSpPr>
      <xdr:spPr bwMode="auto">
        <a:xfrm>
          <a:off x="51435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123825</xdr:rowOff>
    </xdr:to>
    <xdr:sp macro="" textlink="">
      <xdr:nvSpPr>
        <xdr:cNvPr id="187535" name="Rectangle 16"/>
        <xdr:cNvSpPr>
          <a:spLocks noChangeArrowheads="1"/>
        </xdr:cNvSpPr>
      </xdr:nvSpPr>
      <xdr:spPr bwMode="auto">
        <a:xfrm>
          <a:off x="30099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123825</xdr:rowOff>
    </xdr:to>
    <xdr:sp macro="" textlink="">
      <xdr:nvSpPr>
        <xdr:cNvPr id="187536" name="Rectangle 17"/>
        <xdr:cNvSpPr>
          <a:spLocks noChangeArrowheads="1"/>
        </xdr:cNvSpPr>
      </xdr:nvSpPr>
      <xdr:spPr bwMode="auto">
        <a:xfrm>
          <a:off x="22955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123825</xdr:rowOff>
    </xdr:to>
    <xdr:sp macro="" textlink="">
      <xdr:nvSpPr>
        <xdr:cNvPr id="187537" name="Rectangle 18"/>
        <xdr:cNvSpPr>
          <a:spLocks noChangeArrowheads="1"/>
        </xdr:cNvSpPr>
      </xdr:nvSpPr>
      <xdr:spPr bwMode="auto">
        <a:xfrm>
          <a:off x="16668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123825</xdr:rowOff>
    </xdr:to>
    <xdr:sp macro="" textlink="">
      <xdr:nvSpPr>
        <xdr:cNvPr id="187538" name="Rectangle 19"/>
        <xdr:cNvSpPr>
          <a:spLocks noChangeArrowheads="1"/>
        </xdr:cNvSpPr>
      </xdr:nvSpPr>
      <xdr:spPr bwMode="auto">
        <a:xfrm>
          <a:off x="7334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123825</xdr:rowOff>
    </xdr:to>
    <xdr:sp macro="" textlink="">
      <xdr:nvSpPr>
        <xdr:cNvPr id="187539" name="Rectangle 20"/>
        <xdr:cNvSpPr>
          <a:spLocks noChangeArrowheads="1"/>
        </xdr:cNvSpPr>
      </xdr:nvSpPr>
      <xdr:spPr bwMode="auto">
        <a:xfrm>
          <a:off x="169545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123825</xdr:rowOff>
    </xdr:to>
    <xdr:sp macro="" textlink="">
      <xdr:nvSpPr>
        <xdr:cNvPr id="187540" name="Rectangle 21"/>
        <xdr:cNvSpPr>
          <a:spLocks noChangeArrowheads="1"/>
        </xdr:cNvSpPr>
      </xdr:nvSpPr>
      <xdr:spPr bwMode="auto">
        <a:xfrm>
          <a:off x="29813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123825</xdr:rowOff>
    </xdr:to>
    <xdr:sp macro="" textlink="">
      <xdr:nvSpPr>
        <xdr:cNvPr id="187541" name="Rectangle 22"/>
        <xdr:cNvSpPr>
          <a:spLocks noChangeArrowheads="1"/>
        </xdr:cNvSpPr>
      </xdr:nvSpPr>
      <xdr:spPr bwMode="auto">
        <a:xfrm>
          <a:off x="31527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123825</xdr:rowOff>
    </xdr:to>
    <xdr:sp macro="" textlink="">
      <xdr:nvSpPr>
        <xdr:cNvPr id="187542" name="Rectangle 23"/>
        <xdr:cNvSpPr>
          <a:spLocks noChangeArrowheads="1"/>
        </xdr:cNvSpPr>
      </xdr:nvSpPr>
      <xdr:spPr bwMode="auto">
        <a:xfrm>
          <a:off x="51435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123825</xdr:rowOff>
    </xdr:to>
    <xdr:sp macro="" textlink="">
      <xdr:nvSpPr>
        <xdr:cNvPr id="187543" name="Rectangle 24"/>
        <xdr:cNvSpPr>
          <a:spLocks noChangeArrowheads="1"/>
        </xdr:cNvSpPr>
      </xdr:nvSpPr>
      <xdr:spPr bwMode="auto">
        <a:xfrm>
          <a:off x="30099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123825</xdr:rowOff>
    </xdr:to>
    <xdr:sp macro="" textlink="">
      <xdr:nvSpPr>
        <xdr:cNvPr id="187544" name="Rectangle 25"/>
        <xdr:cNvSpPr>
          <a:spLocks noChangeArrowheads="1"/>
        </xdr:cNvSpPr>
      </xdr:nvSpPr>
      <xdr:spPr bwMode="auto">
        <a:xfrm>
          <a:off x="22955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123825</xdr:rowOff>
    </xdr:to>
    <xdr:sp macro="" textlink="">
      <xdr:nvSpPr>
        <xdr:cNvPr id="187545" name="Rectangle 26"/>
        <xdr:cNvSpPr>
          <a:spLocks noChangeArrowheads="1"/>
        </xdr:cNvSpPr>
      </xdr:nvSpPr>
      <xdr:spPr bwMode="auto">
        <a:xfrm>
          <a:off x="16668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123825</xdr:rowOff>
    </xdr:to>
    <xdr:sp macro="" textlink="">
      <xdr:nvSpPr>
        <xdr:cNvPr id="187546" name="Rectangle 27"/>
        <xdr:cNvSpPr>
          <a:spLocks noChangeArrowheads="1"/>
        </xdr:cNvSpPr>
      </xdr:nvSpPr>
      <xdr:spPr bwMode="auto">
        <a:xfrm>
          <a:off x="7334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123825</xdr:rowOff>
    </xdr:to>
    <xdr:sp macro="" textlink="">
      <xdr:nvSpPr>
        <xdr:cNvPr id="187547" name="Rectangle 28"/>
        <xdr:cNvSpPr>
          <a:spLocks noChangeArrowheads="1"/>
        </xdr:cNvSpPr>
      </xdr:nvSpPr>
      <xdr:spPr bwMode="auto">
        <a:xfrm>
          <a:off x="169545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123825</xdr:rowOff>
    </xdr:to>
    <xdr:sp macro="" textlink="">
      <xdr:nvSpPr>
        <xdr:cNvPr id="187548" name="Rectangle 29"/>
        <xdr:cNvSpPr>
          <a:spLocks noChangeArrowheads="1"/>
        </xdr:cNvSpPr>
      </xdr:nvSpPr>
      <xdr:spPr bwMode="auto">
        <a:xfrm>
          <a:off x="29813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123825</xdr:rowOff>
    </xdr:to>
    <xdr:sp macro="" textlink="">
      <xdr:nvSpPr>
        <xdr:cNvPr id="187549" name="Rectangle 30"/>
        <xdr:cNvSpPr>
          <a:spLocks noChangeArrowheads="1"/>
        </xdr:cNvSpPr>
      </xdr:nvSpPr>
      <xdr:spPr bwMode="auto">
        <a:xfrm>
          <a:off x="31527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123825</xdr:rowOff>
    </xdr:to>
    <xdr:sp macro="" textlink="">
      <xdr:nvSpPr>
        <xdr:cNvPr id="187550" name="Rectangle 31"/>
        <xdr:cNvSpPr>
          <a:spLocks noChangeArrowheads="1"/>
        </xdr:cNvSpPr>
      </xdr:nvSpPr>
      <xdr:spPr bwMode="auto">
        <a:xfrm>
          <a:off x="51435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123825</xdr:rowOff>
    </xdr:to>
    <xdr:sp macro="" textlink="">
      <xdr:nvSpPr>
        <xdr:cNvPr id="187551" name="Rectangle 32"/>
        <xdr:cNvSpPr>
          <a:spLocks noChangeArrowheads="1"/>
        </xdr:cNvSpPr>
      </xdr:nvSpPr>
      <xdr:spPr bwMode="auto">
        <a:xfrm>
          <a:off x="30099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123825</xdr:rowOff>
    </xdr:to>
    <xdr:sp macro="" textlink="">
      <xdr:nvSpPr>
        <xdr:cNvPr id="187552" name="Rectangle 33"/>
        <xdr:cNvSpPr>
          <a:spLocks noChangeArrowheads="1"/>
        </xdr:cNvSpPr>
      </xdr:nvSpPr>
      <xdr:spPr bwMode="auto">
        <a:xfrm>
          <a:off x="22955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123825</xdr:rowOff>
    </xdr:to>
    <xdr:sp macro="" textlink="">
      <xdr:nvSpPr>
        <xdr:cNvPr id="187553" name="Rectangle 34"/>
        <xdr:cNvSpPr>
          <a:spLocks noChangeArrowheads="1"/>
        </xdr:cNvSpPr>
      </xdr:nvSpPr>
      <xdr:spPr bwMode="auto">
        <a:xfrm>
          <a:off x="16668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123825</xdr:rowOff>
    </xdr:to>
    <xdr:sp macro="" textlink="">
      <xdr:nvSpPr>
        <xdr:cNvPr id="187554" name="Rectangle 35"/>
        <xdr:cNvSpPr>
          <a:spLocks noChangeArrowheads="1"/>
        </xdr:cNvSpPr>
      </xdr:nvSpPr>
      <xdr:spPr bwMode="auto">
        <a:xfrm>
          <a:off x="7334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123825</xdr:rowOff>
    </xdr:to>
    <xdr:sp macro="" textlink="">
      <xdr:nvSpPr>
        <xdr:cNvPr id="187555" name="Rectangle 36"/>
        <xdr:cNvSpPr>
          <a:spLocks noChangeArrowheads="1"/>
        </xdr:cNvSpPr>
      </xdr:nvSpPr>
      <xdr:spPr bwMode="auto">
        <a:xfrm>
          <a:off x="169545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123825</xdr:rowOff>
    </xdr:to>
    <xdr:sp macro="" textlink="">
      <xdr:nvSpPr>
        <xdr:cNvPr id="187556" name="Rectangle 37"/>
        <xdr:cNvSpPr>
          <a:spLocks noChangeArrowheads="1"/>
        </xdr:cNvSpPr>
      </xdr:nvSpPr>
      <xdr:spPr bwMode="auto">
        <a:xfrm>
          <a:off x="29813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123825</xdr:rowOff>
    </xdr:to>
    <xdr:sp macro="" textlink="">
      <xdr:nvSpPr>
        <xdr:cNvPr id="187557" name="Rectangle 38"/>
        <xdr:cNvSpPr>
          <a:spLocks noChangeArrowheads="1"/>
        </xdr:cNvSpPr>
      </xdr:nvSpPr>
      <xdr:spPr bwMode="auto">
        <a:xfrm>
          <a:off x="31527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123825</xdr:rowOff>
    </xdr:to>
    <xdr:sp macro="" textlink="">
      <xdr:nvSpPr>
        <xdr:cNvPr id="187558" name="Rectangle 39"/>
        <xdr:cNvSpPr>
          <a:spLocks noChangeArrowheads="1"/>
        </xdr:cNvSpPr>
      </xdr:nvSpPr>
      <xdr:spPr bwMode="auto">
        <a:xfrm>
          <a:off x="51435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123825</xdr:rowOff>
    </xdr:to>
    <xdr:sp macro="" textlink="">
      <xdr:nvSpPr>
        <xdr:cNvPr id="187559" name="Rectangle 40"/>
        <xdr:cNvSpPr>
          <a:spLocks noChangeArrowheads="1"/>
        </xdr:cNvSpPr>
      </xdr:nvSpPr>
      <xdr:spPr bwMode="auto">
        <a:xfrm>
          <a:off x="30099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123825</xdr:rowOff>
    </xdr:to>
    <xdr:sp macro="" textlink="">
      <xdr:nvSpPr>
        <xdr:cNvPr id="187560" name="Rectangle 41"/>
        <xdr:cNvSpPr>
          <a:spLocks noChangeArrowheads="1"/>
        </xdr:cNvSpPr>
      </xdr:nvSpPr>
      <xdr:spPr bwMode="auto">
        <a:xfrm>
          <a:off x="22955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123825</xdr:rowOff>
    </xdr:to>
    <xdr:sp macro="" textlink="">
      <xdr:nvSpPr>
        <xdr:cNvPr id="187561" name="Rectangle 42"/>
        <xdr:cNvSpPr>
          <a:spLocks noChangeArrowheads="1"/>
        </xdr:cNvSpPr>
      </xdr:nvSpPr>
      <xdr:spPr bwMode="auto">
        <a:xfrm>
          <a:off x="16668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123825</xdr:rowOff>
    </xdr:to>
    <xdr:sp macro="" textlink="">
      <xdr:nvSpPr>
        <xdr:cNvPr id="187562" name="Rectangle 43"/>
        <xdr:cNvSpPr>
          <a:spLocks noChangeArrowheads="1"/>
        </xdr:cNvSpPr>
      </xdr:nvSpPr>
      <xdr:spPr bwMode="auto">
        <a:xfrm>
          <a:off x="7334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123825</xdr:rowOff>
    </xdr:to>
    <xdr:sp macro="" textlink="">
      <xdr:nvSpPr>
        <xdr:cNvPr id="187563" name="Rectangle 44"/>
        <xdr:cNvSpPr>
          <a:spLocks noChangeArrowheads="1"/>
        </xdr:cNvSpPr>
      </xdr:nvSpPr>
      <xdr:spPr bwMode="auto">
        <a:xfrm>
          <a:off x="169545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123825</xdr:rowOff>
    </xdr:to>
    <xdr:sp macro="" textlink="">
      <xdr:nvSpPr>
        <xdr:cNvPr id="187564" name="Rectangle 45"/>
        <xdr:cNvSpPr>
          <a:spLocks noChangeArrowheads="1"/>
        </xdr:cNvSpPr>
      </xdr:nvSpPr>
      <xdr:spPr bwMode="auto">
        <a:xfrm>
          <a:off x="29813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123825</xdr:rowOff>
    </xdr:to>
    <xdr:sp macro="" textlink="">
      <xdr:nvSpPr>
        <xdr:cNvPr id="187565" name="Rectangle 46"/>
        <xdr:cNvSpPr>
          <a:spLocks noChangeArrowheads="1"/>
        </xdr:cNvSpPr>
      </xdr:nvSpPr>
      <xdr:spPr bwMode="auto">
        <a:xfrm>
          <a:off x="31527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123825</xdr:rowOff>
    </xdr:to>
    <xdr:sp macro="" textlink="">
      <xdr:nvSpPr>
        <xdr:cNvPr id="187566" name="Rectangle 47"/>
        <xdr:cNvSpPr>
          <a:spLocks noChangeArrowheads="1"/>
        </xdr:cNvSpPr>
      </xdr:nvSpPr>
      <xdr:spPr bwMode="auto">
        <a:xfrm>
          <a:off x="51435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123825</xdr:rowOff>
    </xdr:to>
    <xdr:sp macro="" textlink="">
      <xdr:nvSpPr>
        <xdr:cNvPr id="187567" name="Rectangle 48"/>
        <xdr:cNvSpPr>
          <a:spLocks noChangeArrowheads="1"/>
        </xdr:cNvSpPr>
      </xdr:nvSpPr>
      <xdr:spPr bwMode="auto">
        <a:xfrm>
          <a:off x="30099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123825</xdr:rowOff>
    </xdr:to>
    <xdr:sp macro="" textlink="">
      <xdr:nvSpPr>
        <xdr:cNvPr id="187568" name="Rectangle 49"/>
        <xdr:cNvSpPr>
          <a:spLocks noChangeArrowheads="1"/>
        </xdr:cNvSpPr>
      </xdr:nvSpPr>
      <xdr:spPr bwMode="auto">
        <a:xfrm>
          <a:off x="22955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123825</xdr:rowOff>
    </xdr:to>
    <xdr:sp macro="" textlink="">
      <xdr:nvSpPr>
        <xdr:cNvPr id="187569" name="Rectangle 50"/>
        <xdr:cNvSpPr>
          <a:spLocks noChangeArrowheads="1"/>
        </xdr:cNvSpPr>
      </xdr:nvSpPr>
      <xdr:spPr bwMode="auto">
        <a:xfrm>
          <a:off x="16668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123825</xdr:rowOff>
    </xdr:to>
    <xdr:sp macro="" textlink="">
      <xdr:nvSpPr>
        <xdr:cNvPr id="187570" name="Rectangle 51"/>
        <xdr:cNvSpPr>
          <a:spLocks noChangeArrowheads="1"/>
        </xdr:cNvSpPr>
      </xdr:nvSpPr>
      <xdr:spPr bwMode="auto">
        <a:xfrm>
          <a:off x="7334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123825</xdr:rowOff>
    </xdr:to>
    <xdr:sp macro="" textlink="">
      <xdr:nvSpPr>
        <xdr:cNvPr id="187571" name="Rectangle 52"/>
        <xdr:cNvSpPr>
          <a:spLocks noChangeArrowheads="1"/>
        </xdr:cNvSpPr>
      </xdr:nvSpPr>
      <xdr:spPr bwMode="auto">
        <a:xfrm>
          <a:off x="169545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123825</xdr:rowOff>
    </xdr:to>
    <xdr:sp macro="" textlink="">
      <xdr:nvSpPr>
        <xdr:cNvPr id="187572" name="Rectangle 53"/>
        <xdr:cNvSpPr>
          <a:spLocks noChangeArrowheads="1"/>
        </xdr:cNvSpPr>
      </xdr:nvSpPr>
      <xdr:spPr bwMode="auto">
        <a:xfrm>
          <a:off x="29813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123825</xdr:rowOff>
    </xdr:to>
    <xdr:sp macro="" textlink="">
      <xdr:nvSpPr>
        <xdr:cNvPr id="187573" name="Rectangle 54"/>
        <xdr:cNvSpPr>
          <a:spLocks noChangeArrowheads="1"/>
        </xdr:cNvSpPr>
      </xdr:nvSpPr>
      <xdr:spPr bwMode="auto">
        <a:xfrm>
          <a:off x="31527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123825</xdr:rowOff>
    </xdr:to>
    <xdr:sp macro="" textlink="">
      <xdr:nvSpPr>
        <xdr:cNvPr id="187574" name="Rectangle 55"/>
        <xdr:cNvSpPr>
          <a:spLocks noChangeArrowheads="1"/>
        </xdr:cNvSpPr>
      </xdr:nvSpPr>
      <xdr:spPr bwMode="auto">
        <a:xfrm>
          <a:off x="51435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123825</xdr:rowOff>
    </xdr:to>
    <xdr:sp macro="" textlink="">
      <xdr:nvSpPr>
        <xdr:cNvPr id="187575" name="Rectangle 56"/>
        <xdr:cNvSpPr>
          <a:spLocks noChangeArrowheads="1"/>
        </xdr:cNvSpPr>
      </xdr:nvSpPr>
      <xdr:spPr bwMode="auto">
        <a:xfrm>
          <a:off x="30099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123825</xdr:rowOff>
    </xdr:to>
    <xdr:sp macro="" textlink="">
      <xdr:nvSpPr>
        <xdr:cNvPr id="187576" name="Rectangle 57"/>
        <xdr:cNvSpPr>
          <a:spLocks noChangeArrowheads="1"/>
        </xdr:cNvSpPr>
      </xdr:nvSpPr>
      <xdr:spPr bwMode="auto">
        <a:xfrm>
          <a:off x="22955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123825</xdr:rowOff>
    </xdr:to>
    <xdr:sp macro="" textlink="">
      <xdr:nvSpPr>
        <xdr:cNvPr id="187577" name="Rectangle 58"/>
        <xdr:cNvSpPr>
          <a:spLocks noChangeArrowheads="1"/>
        </xdr:cNvSpPr>
      </xdr:nvSpPr>
      <xdr:spPr bwMode="auto">
        <a:xfrm>
          <a:off x="16668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123825</xdr:rowOff>
    </xdr:to>
    <xdr:sp macro="" textlink="">
      <xdr:nvSpPr>
        <xdr:cNvPr id="187578" name="Rectangle 59"/>
        <xdr:cNvSpPr>
          <a:spLocks noChangeArrowheads="1"/>
        </xdr:cNvSpPr>
      </xdr:nvSpPr>
      <xdr:spPr bwMode="auto">
        <a:xfrm>
          <a:off x="7334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123825</xdr:rowOff>
    </xdr:to>
    <xdr:sp macro="" textlink="">
      <xdr:nvSpPr>
        <xdr:cNvPr id="187579" name="Rectangle 60"/>
        <xdr:cNvSpPr>
          <a:spLocks noChangeArrowheads="1"/>
        </xdr:cNvSpPr>
      </xdr:nvSpPr>
      <xdr:spPr bwMode="auto">
        <a:xfrm>
          <a:off x="169545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123825</xdr:rowOff>
    </xdr:to>
    <xdr:sp macro="" textlink="">
      <xdr:nvSpPr>
        <xdr:cNvPr id="187580" name="Rectangle 61"/>
        <xdr:cNvSpPr>
          <a:spLocks noChangeArrowheads="1"/>
        </xdr:cNvSpPr>
      </xdr:nvSpPr>
      <xdr:spPr bwMode="auto">
        <a:xfrm>
          <a:off x="29813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123825</xdr:rowOff>
    </xdr:to>
    <xdr:sp macro="" textlink="">
      <xdr:nvSpPr>
        <xdr:cNvPr id="187581" name="Rectangle 62"/>
        <xdr:cNvSpPr>
          <a:spLocks noChangeArrowheads="1"/>
        </xdr:cNvSpPr>
      </xdr:nvSpPr>
      <xdr:spPr bwMode="auto">
        <a:xfrm>
          <a:off x="31527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123825</xdr:rowOff>
    </xdr:to>
    <xdr:sp macro="" textlink="">
      <xdr:nvSpPr>
        <xdr:cNvPr id="187582" name="Rectangle 63"/>
        <xdr:cNvSpPr>
          <a:spLocks noChangeArrowheads="1"/>
        </xdr:cNvSpPr>
      </xdr:nvSpPr>
      <xdr:spPr bwMode="auto">
        <a:xfrm>
          <a:off x="51435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123825</xdr:rowOff>
    </xdr:to>
    <xdr:sp macro="" textlink="">
      <xdr:nvSpPr>
        <xdr:cNvPr id="187583" name="Rectangle 64"/>
        <xdr:cNvSpPr>
          <a:spLocks noChangeArrowheads="1"/>
        </xdr:cNvSpPr>
      </xdr:nvSpPr>
      <xdr:spPr bwMode="auto">
        <a:xfrm>
          <a:off x="30099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145</xdr:row>
      <xdr:rowOff>0</xdr:rowOff>
    </xdr:from>
    <xdr:to>
      <xdr:col>3</xdr:col>
      <xdr:colOff>171450</xdr:colOff>
      <xdr:row>146</xdr:row>
      <xdr:rowOff>123825</xdr:rowOff>
    </xdr:to>
    <xdr:sp macro="" textlink="">
      <xdr:nvSpPr>
        <xdr:cNvPr id="187584" name="Rectangle 65"/>
        <xdr:cNvSpPr>
          <a:spLocks noChangeArrowheads="1"/>
        </xdr:cNvSpPr>
      </xdr:nvSpPr>
      <xdr:spPr bwMode="auto">
        <a:xfrm>
          <a:off x="22955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145</xdr:row>
      <xdr:rowOff>0</xdr:rowOff>
    </xdr:from>
    <xdr:to>
      <xdr:col>2</xdr:col>
      <xdr:colOff>352425</xdr:colOff>
      <xdr:row>146</xdr:row>
      <xdr:rowOff>123825</xdr:rowOff>
    </xdr:to>
    <xdr:sp macro="" textlink="">
      <xdr:nvSpPr>
        <xdr:cNvPr id="187585" name="Rectangle 66"/>
        <xdr:cNvSpPr>
          <a:spLocks noChangeArrowheads="1"/>
        </xdr:cNvSpPr>
      </xdr:nvSpPr>
      <xdr:spPr bwMode="auto">
        <a:xfrm>
          <a:off x="16668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145</xdr:row>
      <xdr:rowOff>0</xdr:rowOff>
    </xdr:from>
    <xdr:to>
      <xdr:col>1</xdr:col>
      <xdr:colOff>76200</xdr:colOff>
      <xdr:row>146</xdr:row>
      <xdr:rowOff>123825</xdr:rowOff>
    </xdr:to>
    <xdr:sp macro="" textlink="">
      <xdr:nvSpPr>
        <xdr:cNvPr id="187586" name="Rectangle 67"/>
        <xdr:cNvSpPr>
          <a:spLocks noChangeArrowheads="1"/>
        </xdr:cNvSpPr>
      </xdr:nvSpPr>
      <xdr:spPr bwMode="auto">
        <a:xfrm>
          <a:off x="7334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145</xdr:row>
      <xdr:rowOff>0</xdr:rowOff>
    </xdr:from>
    <xdr:to>
      <xdr:col>2</xdr:col>
      <xdr:colOff>381000</xdr:colOff>
      <xdr:row>146</xdr:row>
      <xdr:rowOff>123825</xdr:rowOff>
    </xdr:to>
    <xdr:sp macro="" textlink="">
      <xdr:nvSpPr>
        <xdr:cNvPr id="187587" name="Rectangle 68"/>
        <xdr:cNvSpPr>
          <a:spLocks noChangeArrowheads="1"/>
        </xdr:cNvSpPr>
      </xdr:nvSpPr>
      <xdr:spPr bwMode="auto">
        <a:xfrm>
          <a:off x="169545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0</xdr:colOff>
      <xdr:row>146</xdr:row>
      <xdr:rowOff>123825</xdr:rowOff>
    </xdr:to>
    <xdr:sp macro="" textlink="">
      <xdr:nvSpPr>
        <xdr:cNvPr id="187588" name="Rectangle 69"/>
        <xdr:cNvSpPr>
          <a:spLocks noChangeArrowheads="1"/>
        </xdr:cNvSpPr>
      </xdr:nvSpPr>
      <xdr:spPr bwMode="auto">
        <a:xfrm>
          <a:off x="298132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145</xdr:row>
      <xdr:rowOff>0</xdr:rowOff>
    </xdr:from>
    <xdr:to>
      <xdr:col>4</xdr:col>
      <xdr:colOff>171450</xdr:colOff>
      <xdr:row>146</xdr:row>
      <xdr:rowOff>123825</xdr:rowOff>
    </xdr:to>
    <xdr:sp macro="" textlink="">
      <xdr:nvSpPr>
        <xdr:cNvPr id="187589" name="Rectangle 70"/>
        <xdr:cNvSpPr>
          <a:spLocks noChangeArrowheads="1"/>
        </xdr:cNvSpPr>
      </xdr:nvSpPr>
      <xdr:spPr bwMode="auto">
        <a:xfrm>
          <a:off x="3152775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145</xdr:row>
      <xdr:rowOff>0</xdr:rowOff>
    </xdr:from>
    <xdr:to>
      <xdr:col>5</xdr:col>
      <xdr:colOff>66675</xdr:colOff>
      <xdr:row>146</xdr:row>
      <xdr:rowOff>123825</xdr:rowOff>
    </xdr:to>
    <xdr:sp macro="" textlink="">
      <xdr:nvSpPr>
        <xdr:cNvPr id="187590" name="Rectangle 71"/>
        <xdr:cNvSpPr>
          <a:spLocks noChangeArrowheads="1"/>
        </xdr:cNvSpPr>
      </xdr:nvSpPr>
      <xdr:spPr bwMode="auto">
        <a:xfrm>
          <a:off x="51435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145</xdr:row>
      <xdr:rowOff>0</xdr:rowOff>
    </xdr:from>
    <xdr:to>
      <xdr:col>4</xdr:col>
      <xdr:colOff>28575</xdr:colOff>
      <xdr:row>146</xdr:row>
      <xdr:rowOff>123825</xdr:rowOff>
    </xdr:to>
    <xdr:sp macro="" textlink="">
      <xdr:nvSpPr>
        <xdr:cNvPr id="187591" name="Rectangle 72"/>
        <xdr:cNvSpPr>
          <a:spLocks noChangeArrowheads="1"/>
        </xdr:cNvSpPr>
      </xdr:nvSpPr>
      <xdr:spPr bwMode="auto">
        <a:xfrm>
          <a:off x="3009900" y="35442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85725</xdr:rowOff>
    </xdr:to>
    <xdr:sp macro="" textlink="">
      <xdr:nvSpPr>
        <xdr:cNvPr id="185632" name="Rectangle 1"/>
        <xdr:cNvSpPr>
          <a:spLocks noChangeArrowheads="1"/>
        </xdr:cNvSpPr>
      </xdr:nvSpPr>
      <xdr:spPr bwMode="auto">
        <a:xfrm>
          <a:off x="34480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85725</xdr:rowOff>
    </xdr:to>
    <xdr:sp macro="" textlink="">
      <xdr:nvSpPr>
        <xdr:cNvPr id="185633" name="Rectangle 2"/>
        <xdr:cNvSpPr>
          <a:spLocks noChangeArrowheads="1"/>
        </xdr:cNvSpPr>
      </xdr:nvSpPr>
      <xdr:spPr bwMode="auto">
        <a:xfrm>
          <a:off x="27051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185634" name="Rectangle 3"/>
        <xdr:cNvSpPr>
          <a:spLocks noChangeArrowheads="1"/>
        </xdr:cNvSpPr>
      </xdr:nvSpPr>
      <xdr:spPr bwMode="auto">
        <a:xfrm>
          <a:off x="14001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85725</xdr:rowOff>
    </xdr:to>
    <xdr:sp macro="" textlink="">
      <xdr:nvSpPr>
        <xdr:cNvPr id="185635" name="Rectangle 4"/>
        <xdr:cNvSpPr>
          <a:spLocks noChangeArrowheads="1"/>
        </xdr:cNvSpPr>
      </xdr:nvSpPr>
      <xdr:spPr bwMode="auto">
        <a:xfrm>
          <a:off x="27336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85725</xdr:rowOff>
    </xdr:to>
    <xdr:sp macro="" textlink="">
      <xdr:nvSpPr>
        <xdr:cNvPr id="185636" name="Rectangle 5"/>
        <xdr:cNvSpPr>
          <a:spLocks noChangeArrowheads="1"/>
        </xdr:cNvSpPr>
      </xdr:nvSpPr>
      <xdr:spPr bwMode="auto">
        <a:xfrm>
          <a:off x="41338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85725</xdr:rowOff>
    </xdr:to>
    <xdr:sp macro="" textlink="">
      <xdr:nvSpPr>
        <xdr:cNvPr id="185637" name="Rectangle 6"/>
        <xdr:cNvSpPr>
          <a:spLocks noChangeArrowheads="1"/>
        </xdr:cNvSpPr>
      </xdr:nvSpPr>
      <xdr:spPr bwMode="auto">
        <a:xfrm>
          <a:off x="43053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85725</xdr:rowOff>
    </xdr:to>
    <xdr:sp macro="" textlink="">
      <xdr:nvSpPr>
        <xdr:cNvPr id="185638" name="Rectangle 7"/>
        <xdr:cNvSpPr>
          <a:spLocks noChangeArrowheads="1"/>
        </xdr:cNvSpPr>
      </xdr:nvSpPr>
      <xdr:spPr bwMode="auto">
        <a:xfrm>
          <a:off x="51625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85725</xdr:rowOff>
    </xdr:to>
    <xdr:sp macro="" textlink="">
      <xdr:nvSpPr>
        <xdr:cNvPr id="185639" name="Rectangle 8"/>
        <xdr:cNvSpPr>
          <a:spLocks noChangeArrowheads="1"/>
        </xdr:cNvSpPr>
      </xdr:nvSpPr>
      <xdr:spPr bwMode="auto">
        <a:xfrm>
          <a:off x="416242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85725</xdr:rowOff>
    </xdr:to>
    <xdr:sp macro="" textlink="">
      <xdr:nvSpPr>
        <xdr:cNvPr id="185640" name="Rectangle 9"/>
        <xdr:cNvSpPr>
          <a:spLocks noChangeArrowheads="1"/>
        </xdr:cNvSpPr>
      </xdr:nvSpPr>
      <xdr:spPr bwMode="auto">
        <a:xfrm>
          <a:off x="34480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85725</xdr:rowOff>
    </xdr:to>
    <xdr:sp macro="" textlink="">
      <xdr:nvSpPr>
        <xdr:cNvPr id="185641" name="Rectangle 10"/>
        <xdr:cNvSpPr>
          <a:spLocks noChangeArrowheads="1"/>
        </xdr:cNvSpPr>
      </xdr:nvSpPr>
      <xdr:spPr bwMode="auto">
        <a:xfrm>
          <a:off x="27051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185642" name="Rectangle 11"/>
        <xdr:cNvSpPr>
          <a:spLocks noChangeArrowheads="1"/>
        </xdr:cNvSpPr>
      </xdr:nvSpPr>
      <xdr:spPr bwMode="auto">
        <a:xfrm>
          <a:off x="14001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85725</xdr:rowOff>
    </xdr:to>
    <xdr:sp macro="" textlink="">
      <xdr:nvSpPr>
        <xdr:cNvPr id="185643" name="Rectangle 12"/>
        <xdr:cNvSpPr>
          <a:spLocks noChangeArrowheads="1"/>
        </xdr:cNvSpPr>
      </xdr:nvSpPr>
      <xdr:spPr bwMode="auto">
        <a:xfrm>
          <a:off x="27336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85725</xdr:rowOff>
    </xdr:to>
    <xdr:sp macro="" textlink="">
      <xdr:nvSpPr>
        <xdr:cNvPr id="185644" name="Rectangle 13"/>
        <xdr:cNvSpPr>
          <a:spLocks noChangeArrowheads="1"/>
        </xdr:cNvSpPr>
      </xdr:nvSpPr>
      <xdr:spPr bwMode="auto">
        <a:xfrm>
          <a:off x="41338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85725</xdr:rowOff>
    </xdr:to>
    <xdr:sp macro="" textlink="">
      <xdr:nvSpPr>
        <xdr:cNvPr id="185645" name="Rectangle 14"/>
        <xdr:cNvSpPr>
          <a:spLocks noChangeArrowheads="1"/>
        </xdr:cNvSpPr>
      </xdr:nvSpPr>
      <xdr:spPr bwMode="auto">
        <a:xfrm>
          <a:off x="43053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85725</xdr:rowOff>
    </xdr:to>
    <xdr:sp macro="" textlink="">
      <xdr:nvSpPr>
        <xdr:cNvPr id="185646" name="Rectangle 15"/>
        <xdr:cNvSpPr>
          <a:spLocks noChangeArrowheads="1"/>
        </xdr:cNvSpPr>
      </xdr:nvSpPr>
      <xdr:spPr bwMode="auto">
        <a:xfrm>
          <a:off x="51625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85725</xdr:rowOff>
    </xdr:to>
    <xdr:sp macro="" textlink="">
      <xdr:nvSpPr>
        <xdr:cNvPr id="185647" name="Rectangle 16"/>
        <xdr:cNvSpPr>
          <a:spLocks noChangeArrowheads="1"/>
        </xdr:cNvSpPr>
      </xdr:nvSpPr>
      <xdr:spPr bwMode="auto">
        <a:xfrm>
          <a:off x="416242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85725</xdr:rowOff>
    </xdr:to>
    <xdr:sp macro="" textlink="">
      <xdr:nvSpPr>
        <xdr:cNvPr id="185648" name="Rectangle 17"/>
        <xdr:cNvSpPr>
          <a:spLocks noChangeArrowheads="1"/>
        </xdr:cNvSpPr>
      </xdr:nvSpPr>
      <xdr:spPr bwMode="auto">
        <a:xfrm>
          <a:off x="34480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85725</xdr:rowOff>
    </xdr:to>
    <xdr:sp macro="" textlink="">
      <xdr:nvSpPr>
        <xdr:cNvPr id="185649" name="Rectangle 18"/>
        <xdr:cNvSpPr>
          <a:spLocks noChangeArrowheads="1"/>
        </xdr:cNvSpPr>
      </xdr:nvSpPr>
      <xdr:spPr bwMode="auto">
        <a:xfrm>
          <a:off x="27051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185650" name="Rectangle 19"/>
        <xdr:cNvSpPr>
          <a:spLocks noChangeArrowheads="1"/>
        </xdr:cNvSpPr>
      </xdr:nvSpPr>
      <xdr:spPr bwMode="auto">
        <a:xfrm>
          <a:off x="14001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85725</xdr:rowOff>
    </xdr:to>
    <xdr:sp macro="" textlink="">
      <xdr:nvSpPr>
        <xdr:cNvPr id="185651" name="Rectangle 20"/>
        <xdr:cNvSpPr>
          <a:spLocks noChangeArrowheads="1"/>
        </xdr:cNvSpPr>
      </xdr:nvSpPr>
      <xdr:spPr bwMode="auto">
        <a:xfrm>
          <a:off x="27336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85725</xdr:rowOff>
    </xdr:to>
    <xdr:sp macro="" textlink="">
      <xdr:nvSpPr>
        <xdr:cNvPr id="185652" name="Rectangle 21"/>
        <xdr:cNvSpPr>
          <a:spLocks noChangeArrowheads="1"/>
        </xdr:cNvSpPr>
      </xdr:nvSpPr>
      <xdr:spPr bwMode="auto">
        <a:xfrm>
          <a:off x="41338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85725</xdr:rowOff>
    </xdr:to>
    <xdr:sp macro="" textlink="">
      <xdr:nvSpPr>
        <xdr:cNvPr id="185653" name="Rectangle 22"/>
        <xdr:cNvSpPr>
          <a:spLocks noChangeArrowheads="1"/>
        </xdr:cNvSpPr>
      </xdr:nvSpPr>
      <xdr:spPr bwMode="auto">
        <a:xfrm>
          <a:off x="43053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85725</xdr:rowOff>
    </xdr:to>
    <xdr:sp macro="" textlink="">
      <xdr:nvSpPr>
        <xdr:cNvPr id="185654" name="Rectangle 23"/>
        <xdr:cNvSpPr>
          <a:spLocks noChangeArrowheads="1"/>
        </xdr:cNvSpPr>
      </xdr:nvSpPr>
      <xdr:spPr bwMode="auto">
        <a:xfrm>
          <a:off x="51625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85725</xdr:rowOff>
    </xdr:to>
    <xdr:sp macro="" textlink="">
      <xdr:nvSpPr>
        <xdr:cNvPr id="185655" name="Rectangle 24"/>
        <xdr:cNvSpPr>
          <a:spLocks noChangeArrowheads="1"/>
        </xdr:cNvSpPr>
      </xdr:nvSpPr>
      <xdr:spPr bwMode="auto">
        <a:xfrm>
          <a:off x="416242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85725</xdr:rowOff>
    </xdr:to>
    <xdr:sp macro="" textlink="">
      <xdr:nvSpPr>
        <xdr:cNvPr id="185656" name="Rectangle 25"/>
        <xdr:cNvSpPr>
          <a:spLocks noChangeArrowheads="1"/>
        </xdr:cNvSpPr>
      </xdr:nvSpPr>
      <xdr:spPr bwMode="auto">
        <a:xfrm>
          <a:off x="34480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85725</xdr:rowOff>
    </xdr:to>
    <xdr:sp macro="" textlink="">
      <xdr:nvSpPr>
        <xdr:cNvPr id="185657" name="Rectangle 26"/>
        <xdr:cNvSpPr>
          <a:spLocks noChangeArrowheads="1"/>
        </xdr:cNvSpPr>
      </xdr:nvSpPr>
      <xdr:spPr bwMode="auto">
        <a:xfrm>
          <a:off x="27051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185658" name="Rectangle 27"/>
        <xdr:cNvSpPr>
          <a:spLocks noChangeArrowheads="1"/>
        </xdr:cNvSpPr>
      </xdr:nvSpPr>
      <xdr:spPr bwMode="auto">
        <a:xfrm>
          <a:off x="14001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85725</xdr:rowOff>
    </xdr:to>
    <xdr:sp macro="" textlink="">
      <xdr:nvSpPr>
        <xdr:cNvPr id="185659" name="Rectangle 28"/>
        <xdr:cNvSpPr>
          <a:spLocks noChangeArrowheads="1"/>
        </xdr:cNvSpPr>
      </xdr:nvSpPr>
      <xdr:spPr bwMode="auto">
        <a:xfrm>
          <a:off x="27336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85725</xdr:rowOff>
    </xdr:to>
    <xdr:sp macro="" textlink="">
      <xdr:nvSpPr>
        <xdr:cNvPr id="185660" name="Rectangle 29"/>
        <xdr:cNvSpPr>
          <a:spLocks noChangeArrowheads="1"/>
        </xdr:cNvSpPr>
      </xdr:nvSpPr>
      <xdr:spPr bwMode="auto">
        <a:xfrm>
          <a:off x="41338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85725</xdr:rowOff>
    </xdr:to>
    <xdr:sp macro="" textlink="">
      <xdr:nvSpPr>
        <xdr:cNvPr id="185661" name="Rectangle 30"/>
        <xdr:cNvSpPr>
          <a:spLocks noChangeArrowheads="1"/>
        </xdr:cNvSpPr>
      </xdr:nvSpPr>
      <xdr:spPr bwMode="auto">
        <a:xfrm>
          <a:off x="43053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85725</xdr:rowOff>
    </xdr:to>
    <xdr:sp macro="" textlink="">
      <xdr:nvSpPr>
        <xdr:cNvPr id="185662" name="Rectangle 31"/>
        <xdr:cNvSpPr>
          <a:spLocks noChangeArrowheads="1"/>
        </xdr:cNvSpPr>
      </xdr:nvSpPr>
      <xdr:spPr bwMode="auto">
        <a:xfrm>
          <a:off x="51625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85725</xdr:rowOff>
    </xdr:to>
    <xdr:sp macro="" textlink="">
      <xdr:nvSpPr>
        <xdr:cNvPr id="185663" name="Rectangle 32"/>
        <xdr:cNvSpPr>
          <a:spLocks noChangeArrowheads="1"/>
        </xdr:cNvSpPr>
      </xdr:nvSpPr>
      <xdr:spPr bwMode="auto">
        <a:xfrm>
          <a:off x="416242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85725</xdr:rowOff>
    </xdr:to>
    <xdr:sp macro="" textlink="">
      <xdr:nvSpPr>
        <xdr:cNvPr id="185664" name="Rectangle 33"/>
        <xdr:cNvSpPr>
          <a:spLocks noChangeArrowheads="1"/>
        </xdr:cNvSpPr>
      </xdr:nvSpPr>
      <xdr:spPr bwMode="auto">
        <a:xfrm>
          <a:off x="34480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85725</xdr:rowOff>
    </xdr:to>
    <xdr:sp macro="" textlink="">
      <xdr:nvSpPr>
        <xdr:cNvPr id="185665" name="Rectangle 34"/>
        <xdr:cNvSpPr>
          <a:spLocks noChangeArrowheads="1"/>
        </xdr:cNvSpPr>
      </xdr:nvSpPr>
      <xdr:spPr bwMode="auto">
        <a:xfrm>
          <a:off x="27051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185666" name="Rectangle 35"/>
        <xdr:cNvSpPr>
          <a:spLocks noChangeArrowheads="1"/>
        </xdr:cNvSpPr>
      </xdr:nvSpPr>
      <xdr:spPr bwMode="auto">
        <a:xfrm>
          <a:off x="14001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85725</xdr:rowOff>
    </xdr:to>
    <xdr:sp macro="" textlink="">
      <xdr:nvSpPr>
        <xdr:cNvPr id="185667" name="Rectangle 36"/>
        <xdr:cNvSpPr>
          <a:spLocks noChangeArrowheads="1"/>
        </xdr:cNvSpPr>
      </xdr:nvSpPr>
      <xdr:spPr bwMode="auto">
        <a:xfrm>
          <a:off x="27336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85725</xdr:rowOff>
    </xdr:to>
    <xdr:sp macro="" textlink="">
      <xdr:nvSpPr>
        <xdr:cNvPr id="185668" name="Rectangle 37"/>
        <xdr:cNvSpPr>
          <a:spLocks noChangeArrowheads="1"/>
        </xdr:cNvSpPr>
      </xdr:nvSpPr>
      <xdr:spPr bwMode="auto">
        <a:xfrm>
          <a:off x="41338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85725</xdr:rowOff>
    </xdr:to>
    <xdr:sp macro="" textlink="">
      <xdr:nvSpPr>
        <xdr:cNvPr id="185669" name="Rectangle 38"/>
        <xdr:cNvSpPr>
          <a:spLocks noChangeArrowheads="1"/>
        </xdr:cNvSpPr>
      </xdr:nvSpPr>
      <xdr:spPr bwMode="auto">
        <a:xfrm>
          <a:off x="43053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85725</xdr:rowOff>
    </xdr:to>
    <xdr:sp macro="" textlink="">
      <xdr:nvSpPr>
        <xdr:cNvPr id="185670" name="Rectangle 39"/>
        <xdr:cNvSpPr>
          <a:spLocks noChangeArrowheads="1"/>
        </xdr:cNvSpPr>
      </xdr:nvSpPr>
      <xdr:spPr bwMode="auto">
        <a:xfrm>
          <a:off x="51625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85725</xdr:rowOff>
    </xdr:to>
    <xdr:sp macro="" textlink="">
      <xdr:nvSpPr>
        <xdr:cNvPr id="185671" name="Rectangle 40"/>
        <xdr:cNvSpPr>
          <a:spLocks noChangeArrowheads="1"/>
        </xdr:cNvSpPr>
      </xdr:nvSpPr>
      <xdr:spPr bwMode="auto">
        <a:xfrm>
          <a:off x="416242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85725</xdr:rowOff>
    </xdr:to>
    <xdr:sp macro="" textlink="">
      <xdr:nvSpPr>
        <xdr:cNvPr id="185672" name="Rectangle 41"/>
        <xdr:cNvSpPr>
          <a:spLocks noChangeArrowheads="1"/>
        </xdr:cNvSpPr>
      </xdr:nvSpPr>
      <xdr:spPr bwMode="auto">
        <a:xfrm>
          <a:off x="34480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85725</xdr:rowOff>
    </xdr:to>
    <xdr:sp macro="" textlink="">
      <xdr:nvSpPr>
        <xdr:cNvPr id="185673" name="Rectangle 42"/>
        <xdr:cNvSpPr>
          <a:spLocks noChangeArrowheads="1"/>
        </xdr:cNvSpPr>
      </xdr:nvSpPr>
      <xdr:spPr bwMode="auto">
        <a:xfrm>
          <a:off x="27051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185674" name="Rectangle 43"/>
        <xdr:cNvSpPr>
          <a:spLocks noChangeArrowheads="1"/>
        </xdr:cNvSpPr>
      </xdr:nvSpPr>
      <xdr:spPr bwMode="auto">
        <a:xfrm>
          <a:off x="14001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85725</xdr:rowOff>
    </xdr:to>
    <xdr:sp macro="" textlink="">
      <xdr:nvSpPr>
        <xdr:cNvPr id="185675" name="Rectangle 44"/>
        <xdr:cNvSpPr>
          <a:spLocks noChangeArrowheads="1"/>
        </xdr:cNvSpPr>
      </xdr:nvSpPr>
      <xdr:spPr bwMode="auto">
        <a:xfrm>
          <a:off x="27336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85725</xdr:rowOff>
    </xdr:to>
    <xdr:sp macro="" textlink="">
      <xdr:nvSpPr>
        <xdr:cNvPr id="185676" name="Rectangle 45"/>
        <xdr:cNvSpPr>
          <a:spLocks noChangeArrowheads="1"/>
        </xdr:cNvSpPr>
      </xdr:nvSpPr>
      <xdr:spPr bwMode="auto">
        <a:xfrm>
          <a:off x="41338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85725</xdr:rowOff>
    </xdr:to>
    <xdr:sp macro="" textlink="">
      <xdr:nvSpPr>
        <xdr:cNvPr id="185677" name="Rectangle 46"/>
        <xdr:cNvSpPr>
          <a:spLocks noChangeArrowheads="1"/>
        </xdr:cNvSpPr>
      </xdr:nvSpPr>
      <xdr:spPr bwMode="auto">
        <a:xfrm>
          <a:off x="43053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85725</xdr:rowOff>
    </xdr:to>
    <xdr:sp macro="" textlink="">
      <xdr:nvSpPr>
        <xdr:cNvPr id="185678" name="Rectangle 47"/>
        <xdr:cNvSpPr>
          <a:spLocks noChangeArrowheads="1"/>
        </xdr:cNvSpPr>
      </xdr:nvSpPr>
      <xdr:spPr bwMode="auto">
        <a:xfrm>
          <a:off x="51625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85725</xdr:rowOff>
    </xdr:to>
    <xdr:sp macro="" textlink="">
      <xdr:nvSpPr>
        <xdr:cNvPr id="185679" name="Rectangle 48"/>
        <xdr:cNvSpPr>
          <a:spLocks noChangeArrowheads="1"/>
        </xdr:cNvSpPr>
      </xdr:nvSpPr>
      <xdr:spPr bwMode="auto">
        <a:xfrm>
          <a:off x="416242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85725</xdr:rowOff>
    </xdr:to>
    <xdr:sp macro="" textlink="">
      <xdr:nvSpPr>
        <xdr:cNvPr id="185680" name="Rectangle 49"/>
        <xdr:cNvSpPr>
          <a:spLocks noChangeArrowheads="1"/>
        </xdr:cNvSpPr>
      </xdr:nvSpPr>
      <xdr:spPr bwMode="auto">
        <a:xfrm>
          <a:off x="34480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85725</xdr:rowOff>
    </xdr:to>
    <xdr:sp macro="" textlink="">
      <xdr:nvSpPr>
        <xdr:cNvPr id="185681" name="Rectangle 50"/>
        <xdr:cNvSpPr>
          <a:spLocks noChangeArrowheads="1"/>
        </xdr:cNvSpPr>
      </xdr:nvSpPr>
      <xdr:spPr bwMode="auto">
        <a:xfrm>
          <a:off x="27051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185682" name="Rectangle 51"/>
        <xdr:cNvSpPr>
          <a:spLocks noChangeArrowheads="1"/>
        </xdr:cNvSpPr>
      </xdr:nvSpPr>
      <xdr:spPr bwMode="auto">
        <a:xfrm>
          <a:off x="14001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85725</xdr:rowOff>
    </xdr:to>
    <xdr:sp macro="" textlink="">
      <xdr:nvSpPr>
        <xdr:cNvPr id="185683" name="Rectangle 52"/>
        <xdr:cNvSpPr>
          <a:spLocks noChangeArrowheads="1"/>
        </xdr:cNvSpPr>
      </xdr:nvSpPr>
      <xdr:spPr bwMode="auto">
        <a:xfrm>
          <a:off x="27336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85725</xdr:rowOff>
    </xdr:to>
    <xdr:sp macro="" textlink="">
      <xdr:nvSpPr>
        <xdr:cNvPr id="185684" name="Rectangle 53"/>
        <xdr:cNvSpPr>
          <a:spLocks noChangeArrowheads="1"/>
        </xdr:cNvSpPr>
      </xdr:nvSpPr>
      <xdr:spPr bwMode="auto">
        <a:xfrm>
          <a:off x="41338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85725</xdr:rowOff>
    </xdr:to>
    <xdr:sp macro="" textlink="">
      <xdr:nvSpPr>
        <xdr:cNvPr id="185685" name="Rectangle 54"/>
        <xdr:cNvSpPr>
          <a:spLocks noChangeArrowheads="1"/>
        </xdr:cNvSpPr>
      </xdr:nvSpPr>
      <xdr:spPr bwMode="auto">
        <a:xfrm>
          <a:off x="43053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85725</xdr:rowOff>
    </xdr:to>
    <xdr:sp macro="" textlink="">
      <xdr:nvSpPr>
        <xdr:cNvPr id="185686" name="Rectangle 55"/>
        <xdr:cNvSpPr>
          <a:spLocks noChangeArrowheads="1"/>
        </xdr:cNvSpPr>
      </xdr:nvSpPr>
      <xdr:spPr bwMode="auto">
        <a:xfrm>
          <a:off x="51625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85725</xdr:rowOff>
    </xdr:to>
    <xdr:sp macro="" textlink="">
      <xdr:nvSpPr>
        <xdr:cNvPr id="185687" name="Rectangle 56"/>
        <xdr:cNvSpPr>
          <a:spLocks noChangeArrowheads="1"/>
        </xdr:cNvSpPr>
      </xdr:nvSpPr>
      <xdr:spPr bwMode="auto">
        <a:xfrm>
          <a:off x="416242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85725</xdr:rowOff>
    </xdr:to>
    <xdr:sp macro="" textlink="">
      <xdr:nvSpPr>
        <xdr:cNvPr id="185688" name="Rectangle 57"/>
        <xdr:cNvSpPr>
          <a:spLocks noChangeArrowheads="1"/>
        </xdr:cNvSpPr>
      </xdr:nvSpPr>
      <xdr:spPr bwMode="auto">
        <a:xfrm>
          <a:off x="34480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85725</xdr:rowOff>
    </xdr:to>
    <xdr:sp macro="" textlink="">
      <xdr:nvSpPr>
        <xdr:cNvPr id="185689" name="Rectangle 58"/>
        <xdr:cNvSpPr>
          <a:spLocks noChangeArrowheads="1"/>
        </xdr:cNvSpPr>
      </xdr:nvSpPr>
      <xdr:spPr bwMode="auto">
        <a:xfrm>
          <a:off x="27051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185690" name="Rectangle 59"/>
        <xdr:cNvSpPr>
          <a:spLocks noChangeArrowheads="1"/>
        </xdr:cNvSpPr>
      </xdr:nvSpPr>
      <xdr:spPr bwMode="auto">
        <a:xfrm>
          <a:off x="14001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85725</xdr:rowOff>
    </xdr:to>
    <xdr:sp macro="" textlink="">
      <xdr:nvSpPr>
        <xdr:cNvPr id="185691" name="Rectangle 60"/>
        <xdr:cNvSpPr>
          <a:spLocks noChangeArrowheads="1"/>
        </xdr:cNvSpPr>
      </xdr:nvSpPr>
      <xdr:spPr bwMode="auto">
        <a:xfrm>
          <a:off x="273367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85725</xdr:rowOff>
    </xdr:to>
    <xdr:sp macro="" textlink="">
      <xdr:nvSpPr>
        <xdr:cNvPr id="185692" name="Rectangle 61"/>
        <xdr:cNvSpPr>
          <a:spLocks noChangeArrowheads="1"/>
        </xdr:cNvSpPr>
      </xdr:nvSpPr>
      <xdr:spPr bwMode="auto">
        <a:xfrm>
          <a:off x="41338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85725</xdr:rowOff>
    </xdr:to>
    <xdr:sp macro="" textlink="">
      <xdr:nvSpPr>
        <xdr:cNvPr id="185693" name="Rectangle 62"/>
        <xdr:cNvSpPr>
          <a:spLocks noChangeArrowheads="1"/>
        </xdr:cNvSpPr>
      </xdr:nvSpPr>
      <xdr:spPr bwMode="auto">
        <a:xfrm>
          <a:off x="430530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85725</xdr:rowOff>
    </xdr:to>
    <xdr:sp macro="" textlink="">
      <xdr:nvSpPr>
        <xdr:cNvPr id="185694" name="Rectangle 63"/>
        <xdr:cNvSpPr>
          <a:spLocks noChangeArrowheads="1"/>
        </xdr:cNvSpPr>
      </xdr:nvSpPr>
      <xdr:spPr bwMode="auto">
        <a:xfrm>
          <a:off x="5162550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85725</xdr:rowOff>
    </xdr:to>
    <xdr:sp macro="" textlink="">
      <xdr:nvSpPr>
        <xdr:cNvPr id="185695" name="Rectangle 64"/>
        <xdr:cNvSpPr>
          <a:spLocks noChangeArrowheads="1"/>
        </xdr:cNvSpPr>
      </xdr:nvSpPr>
      <xdr:spPr bwMode="auto">
        <a:xfrm>
          <a:off x="4162425" y="71818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190500</xdr:rowOff>
    </xdr:to>
    <xdr:sp macro="" textlink="">
      <xdr:nvSpPr>
        <xdr:cNvPr id="185696" name="Rectangle 1"/>
        <xdr:cNvSpPr>
          <a:spLocks noChangeArrowheads="1"/>
        </xdr:cNvSpPr>
      </xdr:nvSpPr>
      <xdr:spPr bwMode="auto">
        <a:xfrm>
          <a:off x="34480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190500</xdr:rowOff>
    </xdr:to>
    <xdr:sp macro="" textlink="">
      <xdr:nvSpPr>
        <xdr:cNvPr id="185697" name="Rectangle 2"/>
        <xdr:cNvSpPr>
          <a:spLocks noChangeArrowheads="1"/>
        </xdr:cNvSpPr>
      </xdr:nvSpPr>
      <xdr:spPr bwMode="auto">
        <a:xfrm>
          <a:off x="27051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190500</xdr:rowOff>
    </xdr:to>
    <xdr:sp macro="" textlink="">
      <xdr:nvSpPr>
        <xdr:cNvPr id="185698" name="Rectangle 3"/>
        <xdr:cNvSpPr>
          <a:spLocks noChangeArrowheads="1"/>
        </xdr:cNvSpPr>
      </xdr:nvSpPr>
      <xdr:spPr bwMode="auto">
        <a:xfrm>
          <a:off x="14001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190500</xdr:rowOff>
    </xdr:to>
    <xdr:sp macro="" textlink="">
      <xdr:nvSpPr>
        <xdr:cNvPr id="185699" name="Rectangle 4"/>
        <xdr:cNvSpPr>
          <a:spLocks noChangeArrowheads="1"/>
        </xdr:cNvSpPr>
      </xdr:nvSpPr>
      <xdr:spPr bwMode="auto">
        <a:xfrm>
          <a:off x="27336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190500</xdr:rowOff>
    </xdr:to>
    <xdr:sp macro="" textlink="">
      <xdr:nvSpPr>
        <xdr:cNvPr id="185700" name="Rectangle 5"/>
        <xdr:cNvSpPr>
          <a:spLocks noChangeArrowheads="1"/>
        </xdr:cNvSpPr>
      </xdr:nvSpPr>
      <xdr:spPr bwMode="auto">
        <a:xfrm>
          <a:off x="41338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190500</xdr:rowOff>
    </xdr:to>
    <xdr:sp macro="" textlink="">
      <xdr:nvSpPr>
        <xdr:cNvPr id="185701" name="Rectangle 6"/>
        <xdr:cNvSpPr>
          <a:spLocks noChangeArrowheads="1"/>
        </xdr:cNvSpPr>
      </xdr:nvSpPr>
      <xdr:spPr bwMode="auto">
        <a:xfrm>
          <a:off x="43053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190500</xdr:rowOff>
    </xdr:to>
    <xdr:sp macro="" textlink="">
      <xdr:nvSpPr>
        <xdr:cNvPr id="185702" name="Rectangle 7"/>
        <xdr:cNvSpPr>
          <a:spLocks noChangeArrowheads="1"/>
        </xdr:cNvSpPr>
      </xdr:nvSpPr>
      <xdr:spPr bwMode="auto">
        <a:xfrm>
          <a:off x="51625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190500</xdr:rowOff>
    </xdr:to>
    <xdr:sp macro="" textlink="">
      <xdr:nvSpPr>
        <xdr:cNvPr id="185703" name="Rectangle 8"/>
        <xdr:cNvSpPr>
          <a:spLocks noChangeArrowheads="1"/>
        </xdr:cNvSpPr>
      </xdr:nvSpPr>
      <xdr:spPr bwMode="auto">
        <a:xfrm>
          <a:off x="416242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190500</xdr:rowOff>
    </xdr:to>
    <xdr:sp macro="" textlink="">
      <xdr:nvSpPr>
        <xdr:cNvPr id="185704" name="Rectangle 9"/>
        <xdr:cNvSpPr>
          <a:spLocks noChangeArrowheads="1"/>
        </xdr:cNvSpPr>
      </xdr:nvSpPr>
      <xdr:spPr bwMode="auto">
        <a:xfrm>
          <a:off x="34480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190500</xdr:rowOff>
    </xdr:to>
    <xdr:sp macro="" textlink="">
      <xdr:nvSpPr>
        <xdr:cNvPr id="185705" name="Rectangle 10"/>
        <xdr:cNvSpPr>
          <a:spLocks noChangeArrowheads="1"/>
        </xdr:cNvSpPr>
      </xdr:nvSpPr>
      <xdr:spPr bwMode="auto">
        <a:xfrm>
          <a:off x="27051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190500</xdr:rowOff>
    </xdr:to>
    <xdr:sp macro="" textlink="">
      <xdr:nvSpPr>
        <xdr:cNvPr id="185706" name="Rectangle 11"/>
        <xdr:cNvSpPr>
          <a:spLocks noChangeArrowheads="1"/>
        </xdr:cNvSpPr>
      </xdr:nvSpPr>
      <xdr:spPr bwMode="auto">
        <a:xfrm>
          <a:off x="14001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190500</xdr:rowOff>
    </xdr:to>
    <xdr:sp macro="" textlink="">
      <xdr:nvSpPr>
        <xdr:cNvPr id="185707" name="Rectangle 12"/>
        <xdr:cNvSpPr>
          <a:spLocks noChangeArrowheads="1"/>
        </xdr:cNvSpPr>
      </xdr:nvSpPr>
      <xdr:spPr bwMode="auto">
        <a:xfrm>
          <a:off x="27336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190500</xdr:rowOff>
    </xdr:to>
    <xdr:sp macro="" textlink="">
      <xdr:nvSpPr>
        <xdr:cNvPr id="185708" name="Rectangle 13"/>
        <xdr:cNvSpPr>
          <a:spLocks noChangeArrowheads="1"/>
        </xdr:cNvSpPr>
      </xdr:nvSpPr>
      <xdr:spPr bwMode="auto">
        <a:xfrm>
          <a:off x="41338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190500</xdr:rowOff>
    </xdr:to>
    <xdr:sp macro="" textlink="">
      <xdr:nvSpPr>
        <xdr:cNvPr id="185709" name="Rectangle 14"/>
        <xdr:cNvSpPr>
          <a:spLocks noChangeArrowheads="1"/>
        </xdr:cNvSpPr>
      </xdr:nvSpPr>
      <xdr:spPr bwMode="auto">
        <a:xfrm>
          <a:off x="43053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190500</xdr:rowOff>
    </xdr:to>
    <xdr:sp macro="" textlink="">
      <xdr:nvSpPr>
        <xdr:cNvPr id="185710" name="Rectangle 15"/>
        <xdr:cNvSpPr>
          <a:spLocks noChangeArrowheads="1"/>
        </xdr:cNvSpPr>
      </xdr:nvSpPr>
      <xdr:spPr bwMode="auto">
        <a:xfrm>
          <a:off x="51625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190500</xdr:rowOff>
    </xdr:to>
    <xdr:sp macro="" textlink="">
      <xdr:nvSpPr>
        <xdr:cNvPr id="185711" name="Rectangle 16"/>
        <xdr:cNvSpPr>
          <a:spLocks noChangeArrowheads="1"/>
        </xdr:cNvSpPr>
      </xdr:nvSpPr>
      <xdr:spPr bwMode="auto">
        <a:xfrm>
          <a:off x="416242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190500</xdr:rowOff>
    </xdr:to>
    <xdr:sp macro="" textlink="">
      <xdr:nvSpPr>
        <xdr:cNvPr id="185712" name="Rectangle 17"/>
        <xdr:cNvSpPr>
          <a:spLocks noChangeArrowheads="1"/>
        </xdr:cNvSpPr>
      </xdr:nvSpPr>
      <xdr:spPr bwMode="auto">
        <a:xfrm>
          <a:off x="34480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190500</xdr:rowOff>
    </xdr:to>
    <xdr:sp macro="" textlink="">
      <xdr:nvSpPr>
        <xdr:cNvPr id="185713" name="Rectangle 18"/>
        <xdr:cNvSpPr>
          <a:spLocks noChangeArrowheads="1"/>
        </xdr:cNvSpPr>
      </xdr:nvSpPr>
      <xdr:spPr bwMode="auto">
        <a:xfrm>
          <a:off x="27051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190500</xdr:rowOff>
    </xdr:to>
    <xdr:sp macro="" textlink="">
      <xdr:nvSpPr>
        <xdr:cNvPr id="185714" name="Rectangle 19"/>
        <xdr:cNvSpPr>
          <a:spLocks noChangeArrowheads="1"/>
        </xdr:cNvSpPr>
      </xdr:nvSpPr>
      <xdr:spPr bwMode="auto">
        <a:xfrm>
          <a:off x="14001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190500</xdr:rowOff>
    </xdr:to>
    <xdr:sp macro="" textlink="">
      <xdr:nvSpPr>
        <xdr:cNvPr id="185715" name="Rectangle 20"/>
        <xdr:cNvSpPr>
          <a:spLocks noChangeArrowheads="1"/>
        </xdr:cNvSpPr>
      </xdr:nvSpPr>
      <xdr:spPr bwMode="auto">
        <a:xfrm>
          <a:off x="27336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190500</xdr:rowOff>
    </xdr:to>
    <xdr:sp macro="" textlink="">
      <xdr:nvSpPr>
        <xdr:cNvPr id="185716" name="Rectangle 21"/>
        <xdr:cNvSpPr>
          <a:spLocks noChangeArrowheads="1"/>
        </xdr:cNvSpPr>
      </xdr:nvSpPr>
      <xdr:spPr bwMode="auto">
        <a:xfrm>
          <a:off x="41338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190500</xdr:rowOff>
    </xdr:to>
    <xdr:sp macro="" textlink="">
      <xdr:nvSpPr>
        <xdr:cNvPr id="185717" name="Rectangle 22"/>
        <xdr:cNvSpPr>
          <a:spLocks noChangeArrowheads="1"/>
        </xdr:cNvSpPr>
      </xdr:nvSpPr>
      <xdr:spPr bwMode="auto">
        <a:xfrm>
          <a:off x="43053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190500</xdr:rowOff>
    </xdr:to>
    <xdr:sp macro="" textlink="">
      <xdr:nvSpPr>
        <xdr:cNvPr id="185718" name="Rectangle 23"/>
        <xdr:cNvSpPr>
          <a:spLocks noChangeArrowheads="1"/>
        </xdr:cNvSpPr>
      </xdr:nvSpPr>
      <xdr:spPr bwMode="auto">
        <a:xfrm>
          <a:off x="51625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190500</xdr:rowOff>
    </xdr:to>
    <xdr:sp macro="" textlink="">
      <xdr:nvSpPr>
        <xdr:cNvPr id="185719" name="Rectangle 24"/>
        <xdr:cNvSpPr>
          <a:spLocks noChangeArrowheads="1"/>
        </xdr:cNvSpPr>
      </xdr:nvSpPr>
      <xdr:spPr bwMode="auto">
        <a:xfrm>
          <a:off x="416242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190500</xdr:rowOff>
    </xdr:to>
    <xdr:sp macro="" textlink="">
      <xdr:nvSpPr>
        <xdr:cNvPr id="185720" name="Rectangle 25"/>
        <xdr:cNvSpPr>
          <a:spLocks noChangeArrowheads="1"/>
        </xdr:cNvSpPr>
      </xdr:nvSpPr>
      <xdr:spPr bwMode="auto">
        <a:xfrm>
          <a:off x="34480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190500</xdr:rowOff>
    </xdr:to>
    <xdr:sp macro="" textlink="">
      <xdr:nvSpPr>
        <xdr:cNvPr id="185721" name="Rectangle 26"/>
        <xdr:cNvSpPr>
          <a:spLocks noChangeArrowheads="1"/>
        </xdr:cNvSpPr>
      </xdr:nvSpPr>
      <xdr:spPr bwMode="auto">
        <a:xfrm>
          <a:off x="27051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190500</xdr:rowOff>
    </xdr:to>
    <xdr:sp macro="" textlink="">
      <xdr:nvSpPr>
        <xdr:cNvPr id="185722" name="Rectangle 27"/>
        <xdr:cNvSpPr>
          <a:spLocks noChangeArrowheads="1"/>
        </xdr:cNvSpPr>
      </xdr:nvSpPr>
      <xdr:spPr bwMode="auto">
        <a:xfrm>
          <a:off x="14001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190500</xdr:rowOff>
    </xdr:to>
    <xdr:sp macro="" textlink="">
      <xdr:nvSpPr>
        <xdr:cNvPr id="185723" name="Rectangle 28"/>
        <xdr:cNvSpPr>
          <a:spLocks noChangeArrowheads="1"/>
        </xdr:cNvSpPr>
      </xdr:nvSpPr>
      <xdr:spPr bwMode="auto">
        <a:xfrm>
          <a:off x="27336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190500</xdr:rowOff>
    </xdr:to>
    <xdr:sp macro="" textlink="">
      <xdr:nvSpPr>
        <xdr:cNvPr id="185724" name="Rectangle 29"/>
        <xdr:cNvSpPr>
          <a:spLocks noChangeArrowheads="1"/>
        </xdr:cNvSpPr>
      </xdr:nvSpPr>
      <xdr:spPr bwMode="auto">
        <a:xfrm>
          <a:off x="41338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190500</xdr:rowOff>
    </xdr:to>
    <xdr:sp macro="" textlink="">
      <xdr:nvSpPr>
        <xdr:cNvPr id="185725" name="Rectangle 30"/>
        <xdr:cNvSpPr>
          <a:spLocks noChangeArrowheads="1"/>
        </xdr:cNvSpPr>
      </xdr:nvSpPr>
      <xdr:spPr bwMode="auto">
        <a:xfrm>
          <a:off x="43053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190500</xdr:rowOff>
    </xdr:to>
    <xdr:sp macro="" textlink="">
      <xdr:nvSpPr>
        <xdr:cNvPr id="185726" name="Rectangle 31"/>
        <xdr:cNvSpPr>
          <a:spLocks noChangeArrowheads="1"/>
        </xdr:cNvSpPr>
      </xdr:nvSpPr>
      <xdr:spPr bwMode="auto">
        <a:xfrm>
          <a:off x="51625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190500</xdr:rowOff>
    </xdr:to>
    <xdr:sp macro="" textlink="">
      <xdr:nvSpPr>
        <xdr:cNvPr id="185727" name="Rectangle 32"/>
        <xdr:cNvSpPr>
          <a:spLocks noChangeArrowheads="1"/>
        </xdr:cNvSpPr>
      </xdr:nvSpPr>
      <xdr:spPr bwMode="auto">
        <a:xfrm>
          <a:off x="416242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190500</xdr:rowOff>
    </xdr:to>
    <xdr:sp macro="" textlink="">
      <xdr:nvSpPr>
        <xdr:cNvPr id="185728" name="Rectangle 33"/>
        <xdr:cNvSpPr>
          <a:spLocks noChangeArrowheads="1"/>
        </xdr:cNvSpPr>
      </xdr:nvSpPr>
      <xdr:spPr bwMode="auto">
        <a:xfrm>
          <a:off x="34480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190500</xdr:rowOff>
    </xdr:to>
    <xdr:sp macro="" textlink="">
      <xdr:nvSpPr>
        <xdr:cNvPr id="185729" name="Rectangle 34"/>
        <xdr:cNvSpPr>
          <a:spLocks noChangeArrowheads="1"/>
        </xdr:cNvSpPr>
      </xdr:nvSpPr>
      <xdr:spPr bwMode="auto">
        <a:xfrm>
          <a:off x="27051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190500</xdr:rowOff>
    </xdr:to>
    <xdr:sp macro="" textlink="">
      <xdr:nvSpPr>
        <xdr:cNvPr id="185730" name="Rectangle 35"/>
        <xdr:cNvSpPr>
          <a:spLocks noChangeArrowheads="1"/>
        </xdr:cNvSpPr>
      </xdr:nvSpPr>
      <xdr:spPr bwMode="auto">
        <a:xfrm>
          <a:off x="14001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190500</xdr:rowOff>
    </xdr:to>
    <xdr:sp macro="" textlink="">
      <xdr:nvSpPr>
        <xdr:cNvPr id="185731" name="Rectangle 36"/>
        <xdr:cNvSpPr>
          <a:spLocks noChangeArrowheads="1"/>
        </xdr:cNvSpPr>
      </xdr:nvSpPr>
      <xdr:spPr bwMode="auto">
        <a:xfrm>
          <a:off x="27336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190500</xdr:rowOff>
    </xdr:to>
    <xdr:sp macro="" textlink="">
      <xdr:nvSpPr>
        <xdr:cNvPr id="185732" name="Rectangle 37"/>
        <xdr:cNvSpPr>
          <a:spLocks noChangeArrowheads="1"/>
        </xdr:cNvSpPr>
      </xdr:nvSpPr>
      <xdr:spPr bwMode="auto">
        <a:xfrm>
          <a:off x="41338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190500</xdr:rowOff>
    </xdr:to>
    <xdr:sp macro="" textlink="">
      <xdr:nvSpPr>
        <xdr:cNvPr id="185733" name="Rectangle 38"/>
        <xdr:cNvSpPr>
          <a:spLocks noChangeArrowheads="1"/>
        </xdr:cNvSpPr>
      </xdr:nvSpPr>
      <xdr:spPr bwMode="auto">
        <a:xfrm>
          <a:off x="43053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190500</xdr:rowOff>
    </xdr:to>
    <xdr:sp macro="" textlink="">
      <xdr:nvSpPr>
        <xdr:cNvPr id="185734" name="Rectangle 39"/>
        <xdr:cNvSpPr>
          <a:spLocks noChangeArrowheads="1"/>
        </xdr:cNvSpPr>
      </xdr:nvSpPr>
      <xdr:spPr bwMode="auto">
        <a:xfrm>
          <a:off x="51625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190500</xdr:rowOff>
    </xdr:to>
    <xdr:sp macro="" textlink="">
      <xdr:nvSpPr>
        <xdr:cNvPr id="185735" name="Rectangle 40"/>
        <xdr:cNvSpPr>
          <a:spLocks noChangeArrowheads="1"/>
        </xdr:cNvSpPr>
      </xdr:nvSpPr>
      <xdr:spPr bwMode="auto">
        <a:xfrm>
          <a:off x="416242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190500</xdr:rowOff>
    </xdr:to>
    <xdr:sp macro="" textlink="">
      <xdr:nvSpPr>
        <xdr:cNvPr id="185736" name="Rectangle 41"/>
        <xdr:cNvSpPr>
          <a:spLocks noChangeArrowheads="1"/>
        </xdr:cNvSpPr>
      </xdr:nvSpPr>
      <xdr:spPr bwMode="auto">
        <a:xfrm>
          <a:off x="34480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190500</xdr:rowOff>
    </xdr:to>
    <xdr:sp macro="" textlink="">
      <xdr:nvSpPr>
        <xdr:cNvPr id="185737" name="Rectangle 42"/>
        <xdr:cNvSpPr>
          <a:spLocks noChangeArrowheads="1"/>
        </xdr:cNvSpPr>
      </xdr:nvSpPr>
      <xdr:spPr bwMode="auto">
        <a:xfrm>
          <a:off x="27051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190500</xdr:rowOff>
    </xdr:to>
    <xdr:sp macro="" textlink="">
      <xdr:nvSpPr>
        <xdr:cNvPr id="185738" name="Rectangle 43"/>
        <xdr:cNvSpPr>
          <a:spLocks noChangeArrowheads="1"/>
        </xdr:cNvSpPr>
      </xdr:nvSpPr>
      <xdr:spPr bwMode="auto">
        <a:xfrm>
          <a:off x="14001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190500</xdr:rowOff>
    </xdr:to>
    <xdr:sp macro="" textlink="">
      <xdr:nvSpPr>
        <xdr:cNvPr id="185739" name="Rectangle 44"/>
        <xdr:cNvSpPr>
          <a:spLocks noChangeArrowheads="1"/>
        </xdr:cNvSpPr>
      </xdr:nvSpPr>
      <xdr:spPr bwMode="auto">
        <a:xfrm>
          <a:off x="27336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190500</xdr:rowOff>
    </xdr:to>
    <xdr:sp macro="" textlink="">
      <xdr:nvSpPr>
        <xdr:cNvPr id="185740" name="Rectangle 45"/>
        <xdr:cNvSpPr>
          <a:spLocks noChangeArrowheads="1"/>
        </xdr:cNvSpPr>
      </xdr:nvSpPr>
      <xdr:spPr bwMode="auto">
        <a:xfrm>
          <a:off x="41338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190500</xdr:rowOff>
    </xdr:to>
    <xdr:sp macro="" textlink="">
      <xdr:nvSpPr>
        <xdr:cNvPr id="185741" name="Rectangle 46"/>
        <xdr:cNvSpPr>
          <a:spLocks noChangeArrowheads="1"/>
        </xdr:cNvSpPr>
      </xdr:nvSpPr>
      <xdr:spPr bwMode="auto">
        <a:xfrm>
          <a:off x="43053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190500</xdr:rowOff>
    </xdr:to>
    <xdr:sp macro="" textlink="">
      <xdr:nvSpPr>
        <xdr:cNvPr id="185742" name="Rectangle 47"/>
        <xdr:cNvSpPr>
          <a:spLocks noChangeArrowheads="1"/>
        </xdr:cNvSpPr>
      </xdr:nvSpPr>
      <xdr:spPr bwMode="auto">
        <a:xfrm>
          <a:off x="51625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190500</xdr:rowOff>
    </xdr:to>
    <xdr:sp macro="" textlink="">
      <xdr:nvSpPr>
        <xdr:cNvPr id="185743" name="Rectangle 48"/>
        <xdr:cNvSpPr>
          <a:spLocks noChangeArrowheads="1"/>
        </xdr:cNvSpPr>
      </xdr:nvSpPr>
      <xdr:spPr bwMode="auto">
        <a:xfrm>
          <a:off x="416242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190500</xdr:rowOff>
    </xdr:to>
    <xdr:sp macro="" textlink="">
      <xdr:nvSpPr>
        <xdr:cNvPr id="185744" name="Rectangle 49"/>
        <xdr:cNvSpPr>
          <a:spLocks noChangeArrowheads="1"/>
        </xdr:cNvSpPr>
      </xdr:nvSpPr>
      <xdr:spPr bwMode="auto">
        <a:xfrm>
          <a:off x="34480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190500</xdr:rowOff>
    </xdr:to>
    <xdr:sp macro="" textlink="">
      <xdr:nvSpPr>
        <xdr:cNvPr id="185745" name="Rectangle 50"/>
        <xdr:cNvSpPr>
          <a:spLocks noChangeArrowheads="1"/>
        </xdr:cNvSpPr>
      </xdr:nvSpPr>
      <xdr:spPr bwMode="auto">
        <a:xfrm>
          <a:off x="27051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190500</xdr:rowOff>
    </xdr:to>
    <xdr:sp macro="" textlink="">
      <xdr:nvSpPr>
        <xdr:cNvPr id="185746" name="Rectangle 51"/>
        <xdr:cNvSpPr>
          <a:spLocks noChangeArrowheads="1"/>
        </xdr:cNvSpPr>
      </xdr:nvSpPr>
      <xdr:spPr bwMode="auto">
        <a:xfrm>
          <a:off x="14001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190500</xdr:rowOff>
    </xdr:to>
    <xdr:sp macro="" textlink="">
      <xdr:nvSpPr>
        <xdr:cNvPr id="185747" name="Rectangle 52"/>
        <xdr:cNvSpPr>
          <a:spLocks noChangeArrowheads="1"/>
        </xdr:cNvSpPr>
      </xdr:nvSpPr>
      <xdr:spPr bwMode="auto">
        <a:xfrm>
          <a:off x="27336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190500</xdr:rowOff>
    </xdr:to>
    <xdr:sp macro="" textlink="">
      <xdr:nvSpPr>
        <xdr:cNvPr id="185748" name="Rectangle 53"/>
        <xdr:cNvSpPr>
          <a:spLocks noChangeArrowheads="1"/>
        </xdr:cNvSpPr>
      </xdr:nvSpPr>
      <xdr:spPr bwMode="auto">
        <a:xfrm>
          <a:off x="41338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190500</xdr:rowOff>
    </xdr:to>
    <xdr:sp macro="" textlink="">
      <xdr:nvSpPr>
        <xdr:cNvPr id="185749" name="Rectangle 54"/>
        <xdr:cNvSpPr>
          <a:spLocks noChangeArrowheads="1"/>
        </xdr:cNvSpPr>
      </xdr:nvSpPr>
      <xdr:spPr bwMode="auto">
        <a:xfrm>
          <a:off x="43053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190500</xdr:rowOff>
    </xdr:to>
    <xdr:sp macro="" textlink="">
      <xdr:nvSpPr>
        <xdr:cNvPr id="185750" name="Rectangle 55"/>
        <xdr:cNvSpPr>
          <a:spLocks noChangeArrowheads="1"/>
        </xdr:cNvSpPr>
      </xdr:nvSpPr>
      <xdr:spPr bwMode="auto">
        <a:xfrm>
          <a:off x="51625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190500</xdr:rowOff>
    </xdr:to>
    <xdr:sp macro="" textlink="">
      <xdr:nvSpPr>
        <xdr:cNvPr id="185751" name="Rectangle 56"/>
        <xdr:cNvSpPr>
          <a:spLocks noChangeArrowheads="1"/>
        </xdr:cNvSpPr>
      </xdr:nvSpPr>
      <xdr:spPr bwMode="auto">
        <a:xfrm>
          <a:off x="416242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190500</xdr:rowOff>
    </xdr:to>
    <xdr:sp macro="" textlink="">
      <xdr:nvSpPr>
        <xdr:cNvPr id="185752" name="Rectangle 57"/>
        <xdr:cNvSpPr>
          <a:spLocks noChangeArrowheads="1"/>
        </xdr:cNvSpPr>
      </xdr:nvSpPr>
      <xdr:spPr bwMode="auto">
        <a:xfrm>
          <a:off x="34480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190500</xdr:rowOff>
    </xdr:to>
    <xdr:sp macro="" textlink="">
      <xdr:nvSpPr>
        <xdr:cNvPr id="185753" name="Rectangle 58"/>
        <xdr:cNvSpPr>
          <a:spLocks noChangeArrowheads="1"/>
        </xdr:cNvSpPr>
      </xdr:nvSpPr>
      <xdr:spPr bwMode="auto">
        <a:xfrm>
          <a:off x="27051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190500</xdr:rowOff>
    </xdr:to>
    <xdr:sp macro="" textlink="">
      <xdr:nvSpPr>
        <xdr:cNvPr id="185754" name="Rectangle 59"/>
        <xdr:cNvSpPr>
          <a:spLocks noChangeArrowheads="1"/>
        </xdr:cNvSpPr>
      </xdr:nvSpPr>
      <xdr:spPr bwMode="auto">
        <a:xfrm>
          <a:off x="14001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190500</xdr:rowOff>
    </xdr:to>
    <xdr:sp macro="" textlink="">
      <xdr:nvSpPr>
        <xdr:cNvPr id="185755" name="Rectangle 60"/>
        <xdr:cNvSpPr>
          <a:spLocks noChangeArrowheads="1"/>
        </xdr:cNvSpPr>
      </xdr:nvSpPr>
      <xdr:spPr bwMode="auto">
        <a:xfrm>
          <a:off x="27336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190500</xdr:rowOff>
    </xdr:to>
    <xdr:sp macro="" textlink="">
      <xdr:nvSpPr>
        <xdr:cNvPr id="185756" name="Rectangle 61"/>
        <xdr:cNvSpPr>
          <a:spLocks noChangeArrowheads="1"/>
        </xdr:cNvSpPr>
      </xdr:nvSpPr>
      <xdr:spPr bwMode="auto">
        <a:xfrm>
          <a:off x="41338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190500</xdr:rowOff>
    </xdr:to>
    <xdr:sp macro="" textlink="">
      <xdr:nvSpPr>
        <xdr:cNvPr id="185757" name="Rectangle 62"/>
        <xdr:cNvSpPr>
          <a:spLocks noChangeArrowheads="1"/>
        </xdr:cNvSpPr>
      </xdr:nvSpPr>
      <xdr:spPr bwMode="auto">
        <a:xfrm>
          <a:off x="43053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190500</xdr:rowOff>
    </xdr:to>
    <xdr:sp macro="" textlink="">
      <xdr:nvSpPr>
        <xdr:cNvPr id="185758" name="Rectangle 63"/>
        <xdr:cNvSpPr>
          <a:spLocks noChangeArrowheads="1"/>
        </xdr:cNvSpPr>
      </xdr:nvSpPr>
      <xdr:spPr bwMode="auto">
        <a:xfrm>
          <a:off x="51625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190500</xdr:rowOff>
    </xdr:to>
    <xdr:sp macro="" textlink="">
      <xdr:nvSpPr>
        <xdr:cNvPr id="185759" name="Rectangle 64"/>
        <xdr:cNvSpPr>
          <a:spLocks noChangeArrowheads="1"/>
        </xdr:cNvSpPr>
      </xdr:nvSpPr>
      <xdr:spPr bwMode="auto">
        <a:xfrm>
          <a:off x="416242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190500</xdr:rowOff>
    </xdr:to>
    <xdr:sp macro="" textlink="">
      <xdr:nvSpPr>
        <xdr:cNvPr id="185760" name="Rectangle 65"/>
        <xdr:cNvSpPr>
          <a:spLocks noChangeArrowheads="1"/>
        </xdr:cNvSpPr>
      </xdr:nvSpPr>
      <xdr:spPr bwMode="auto">
        <a:xfrm>
          <a:off x="34480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190500</xdr:rowOff>
    </xdr:to>
    <xdr:sp macro="" textlink="">
      <xdr:nvSpPr>
        <xdr:cNvPr id="185761" name="Rectangle 66"/>
        <xdr:cNvSpPr>
          <a:spLocks noChangeArrowheads="1"/>
        </xdr:cNvSpPr>
      </xdr:nvSpPr>
      <xdr:spPr bwMode="auto">
        <a:xfrm>
          <a:off x="27051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190500</xdr:rowOff>
    </xdr:to>
    <xdr:sp macro="" textlink="">
      <xdr:nvSpPr>
        <xdr:cNvPr id="185762" name="Rectangle 67"/>
        <xdr:cNvSpPr>
          <a:spLocks noChangeArrowheads="1"/>
        </xdr:cNvSpPr>
      </xdr:nvSpPr>
      <xdr:spPr bwMode="auto">
        <a:xfrm>
          <a:off x="14001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190500</xdr:rowOff>
    </xdr:to>
    <xdr:sp macro="" textlink="">
      <xdr:nvSpPr>
        <xdr:cNvPr id="185763" name="Rectangle 68"/>
        <xdr:cNvSpPr>
          <a:spLocks noChangeArrowheads="1"/>
        </xdr:cNvSpPr>
      </xdr:nvSpPr>
      <xdr:spPr bwMode="auto">
        <a:xfrm>
          <a:off x="27336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190500</xdr:rowOff>
    </xdr:to>
    <xdr:sp macro="" textlink="">
      <xdr:nvSpPr>
        <xdr:cNvPr id="185764" name="Rectangle 69"/>
        <xdr:cNvSpPr>
          <a:spLocks noChangeArrowheads="1"/>
        </xdr:cNvSpPr>
      </xdr:nvSpPr>
      <xdr:spPr bwMode="auto">
        <a:xfrm>
          <a:off x="41338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190500</xdr:rowOff>
    </xdr:to>
    <xdr:sp macro="" textlink="">
      <xdr:nvSpPr>
        <xdr:cNvPr id="185765" name="Rectangle 70"/>
        <xdr:cNvSpPr>
          <a:spLocks noChangeArrowheads="1"/>
        </xdr:cNvSpPr>
      </xdr:nvSpPr>
      <xdr:spPr bwMode="auto">
        <a:xfrm>
          <a:off x="43053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190500</xdr:rowOff>
    </xdr:to>
    <xdr:sp macro="" textlink="">
      <xdr:nvSpPr>
        <xdr:cNvPr id="185766" name="Rectangle 71"/>
        <xdr:cNvSpPr>
          <a:spLocks noChangeArrowheads="1"/>
        </xdr:cNvSpPr>
      </xdr:nvSpPr>
      <xdr:spPr bwMode="auto">
        <a:xfrm>
          <a:off x="51625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190500</xdr:rowOff>
    </xdr:to>
    <xdr:sp macro="" textlink="">
      <xdr:nvSpPr>
        <xdr:cNvPr id="185767" name="Rectangle 72"/>
        <xdr:cNvSpPr>
          <a:spLocks noChangeArrowheads="1"/>
        </xdr:cNvSpPr>
      </xdr:nvSpPr>
      <xdr:spPr bwMode="auto">
        <a:xfrm>
          <a:off x="416242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190500</xdr:rowOff>
    </xdr:to>
    <xdr:sp macro="" textlink="">
      <xdr:nvSpPr>
        <xdr:cNvPr id="185768" name="Rectangle 73"/>
        <xdr:cNvSpPr>
          <a:spLocks noChangeArrowheads="1"/>
        </xdr:cNvSpPr>
      </xdr:nvSpPr>
      <xdr:spPr bwMode="auto">
        <a:xfrm>
          <a:off x="34480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190500</xdr:rowOff>
    </xdr:to>
    <xdr:sp macro="" textlink="">
      <xdr:nvSpPr>
        <xdr:cNvPr id="185769" name="Rectangle 74"/>
        <xdr:cNvSpPr>
          <a:spLocks noChangeArrowheads="1"/>
        </xdr:cNvSpPr>
      </xdr:nvSpPr>
      <xdr:spPr bwMode="auto">
        <a:xfrm>
          <a:off x="27051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190500</xdr:rowOff>
    </xdr:to>
    <xdr:sp macro="" textlink="">
      <xdr:nvSpPr>
        <xdr:cNvPr id="185770" name="Rectangle 75"/>
        <xdr:cNvSpPr>
          <a:spLocks noChangeArrowheads="1"/>
        </xdr:cNvSpPr>
      </xdr:nvSpPr>
      <xdr:spPr bwMode="auto">
        <a:xfrm>
          <a:off x="14001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190500</xdr:rowOff>
    </xdr:to>
    <xdr:sp macro="" textlink="">
      <xdr:nvSpPr>
        <xdr:cNvPr id="185771" name="Rectangle 76"/>
        <xdr:cNvSpPr>
          <a:spLocks noChangeArrowheads="1"/>
        </xdr:cNvSpPr>
      </xdr:nvSpPr>
      <xdr:spPr bwMode="auto">
        <a:xfrm>
          <a:off x="27336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190500</xdr:rowOff>
    </xdr:to>
    <xdr:sp macro="" textlink="">
      <xdr:nvSpPr>
        <xdr:cNvPr id="185772" name="Rectangle 77"/>
        <xdr:cNvSpPr>
          <a:spLocks noChangeArrowheads="1"/>
        </xdr:cNvSpPr>
      </xdr:nvSpPr>
      <xdr:spPr bwMode="auto">
        <a:xfrm>
          <a:off x="41338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190500</xdr:rowOff>
    </xdr:to>
    <xdr:sp macro="" textlink="">
      <xdr:nvSpPr>
        <xdr:cNvPr id="185773" name="Rectangle 78"/>
        <xdr:cNvSpPr>
          <a:spLocks noChangeArrowheads="1"/>
        </xdr:cNvSpPr>
      </xdr:nvSpPr>
      <xdr:spPr bwMode="auto">
        <a:xfrm>
          <a:off x="43053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190500</xdr:rowOff>
    </xdr:to>
    <xdr:sp macro="" textlink="">
      <xdr:nvSpPr>
        <xdr:cNvPr id="185774" name="Rectangle 79"/>
        <xdr:cNvSpPr>
          <a:spLocks noChangeArrowheads="1"/>
        </xdr:cNvSpPr>
      </xdr:nvSpPr>
      <xdr:spPr bwMode="auto">
        <a:xfrm>
          <a:off x="51625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190500</xdr:rowOff>
    </xdr:to>
    <xdr:sp macro="" textlink="">
      <xdr:nvSpPr>
        <xdr:cNvPr id="185775" name="Rectangle 80"/>
        <xdr:cNvSpPr>
          <a:spLocks noChangeArrowheads="1"/>
        </xdr:cNvSpPr>
      </xdr:nvSpPr>
      <xdr:spPr bwMode="auto">
        <a:xfrm>
          <a:off x="416242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190500</xdr:rowOff>
    </xdr:to>
    <xdr:sp macro="" textlink="">
      <xdr:nvSpPr>
        <xdr:cNvPr id="185776" name="Rectangle 81"/>
        <xdr:cNvSpPr>
          <a:spLocks noChangeArrowheads="1"/>
        </xdr:cNvSpPr>
      </xdr:nvSpPr>
      <xdr:spPr bwMode="auto">
        <a:xfrm>
          <a:off x="34480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190500</xdr:rowOff>
    </xdr:to>
    <xdr:sp macro="" textlink="">
      <xdr:nvSpPr>
        <xdr:cNvPr id="185777" name="Rectangle 82"/>
        <xdr:cNvSpPr>
          <a:spLocks noChangeArrowheads="1"/>
        </xdr:cNvSpPr>
      </xdr:nvSpPr>
      <xdr:spPr bwMode="auto">
        <a:xfrm>
          <a:off x="27051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190500</xdr:rowOff>
    </xdr:to>
    <xdr:sp macro="" textlink="">
      <xdr:nvSpPr>
        <xdr:cNvPr id="185778" name="Rectangle 83"/>
        <xdr:cNvSpPr>
          <a:spLocks noChangeArrowheads="1"/>
        </xdr:cNvSpPr>
      </xdr:nvSpPr>
      <xdr:spPr bwMode="auto">
        <a:xfrm>
          <a:off x="14001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190500</xdr:rowOff>
    </xdr:to>
    <xdr:sp macro="" textlink="">
      <xdr:nvSpPr>
        <xdr:cNvPr id="185779" name="Rectangle 84"/>
        <xdr:cNvSpPr>
          <a:spLocks noChangeArrowheads="1"/>
        </xdr:cNvSpPr>
      </xdr:nvSpPr>
      <xdr:spPr bwMode="auto">
        <a:xfrm>
          <a:off x="27336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190500</xdr:rowOff>
    </xdr:to>
    <xdr:sp macro="" textlink="">
      <xdr:nvSpPr>
        <xdr:cNvPr id="185780" name="Rectangle 85"/>
        <xdr:cNvSpPr>
          <a:spLocks noChangeArrowheads="1"/>
        </xdr:cNvSpPr>
      </xdr:nvSpPr>
      <xdr:spPr bwMode="auto">
        <a:xfrm>
          <a:off x="41338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190500</xdr:rowOff>
    </xdr:to>
    <xdr:sp macro="" textlink="">
      <xdr:nvSpPr>
        <xdr:cNvPr id="185781" name="Rectangle 86"/>
        <xdr:cNvSpPr>
          <a:spLocks noChangeArrowheads="1"/>
        </xdr:cNvSpPr>
      </xdr:nvSpPr>
      <xdr:spPr bwMode="auto">
        <a:xfrm>
          <a:off x="43053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190500</xdr:rowOff>
    </xdr:to>
    <xdr:sp macro="" textlink="">
      <xdr:nvSpPr>
        <xdr:cNvPr id="185782" name="Rectangle 87"/>
        <xdr:cNvSpPr>
          <a:spLocks noChangeArrowheads="1"/>
        </xdr:cNvSpPr>
      </xdr:nvSpPr>
      <xdr:spPr bwMode="auto">
        <a:xfrm>
          <a:off x="51625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190500</xdr:rowOff>
    </xdr:to>
    <xdr:sp macro="" textlink="">
      <xdr:nvSpPr>
        <xdr:cNvPr id="185783" name="Rectangle 88"/>
        <xdr:cNvSpPr>
          <a:spLocks noChangeArrowheads="1"/>
        </xdr:cNvSpPr>
      </xdr:nvSpPr>
      <xdr:spPr bwMode="auto">
        <a:xfrm>
          <a:off x="416242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190500</xdr:rowOff>
    </xdr:to>
    <xdr:sp macro="" textlink="">
      <xdr:nvSpPr>
        <xdr:cNvPr id="185784" name="Rectangle 89"/>
        <xdr:cNvSpPr>
          <a:spLocks noChangeArrowheads="1"/>
        </xdr:cNvSpPr>
      </xdr:nvSpPr>
      <xdr:spPr bwMode="auto">
        <a:xfrm>
          <a:off x="34480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190500</xdr:rowOff>
    </xdr:to>
    <xdr:sp macro="" textlink="">
      <xdr:nvSpPr>
        <xdr:cNvPr id="185785" name="Rectangle 90"/>
        <xdr:cNvSpPr>
          <a:spLocks noChangeArrowheads="1"/>
        </xdr:cNvSpPr>
      </xdr:nvSpPr>
      <xdr:spPr bwMode="auto">
        <a:xfrm>
          <a:off x="27051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190500</xdr:rowOff>
    </xdr:to>
    <xdr:sp macro="" textlink="">
      <xdr:nvSpPr>
        <xdr:cNvPr id="185786" name="Rectangle 91"/>
        <xdr:cNvSpPr>
          <a:spLocks noChangeArrowheads="1"/>
        </xdr:cNvSpPr>
      </xdr:nvSpPr>
      <xdr:spPr bwMode="auto">
        <a:xfrm>
          <a:off x="14001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190500</xdr:rowOff>
    </xdr:to>
    <xdr:sp macro="" textlink="">
      <xdr:nvSpPr>
        <xdr:cNvPr id="185787" name="Rectangle 92"/>
        <xdr:cNvSpPr>
          <a:spLocks noChangeArrowheads="1"/>
        </xdr:cNvSpPr>
      </xdr:nvSpPr>
      <xdr:spPr bwMode="auto">
        <a:xfrm>
          <a:off x="27336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190500</xdr:rowOff>
    </xdr:to>
    <xdr:sp macro="" textlink="">
      <xdr:nvSpPr>
        <xdr:cNvPr id="185788" name="Rectangle 93"/>
        <xdr:cNvSpPr>
          <a:spLocks noChangeArrowheads="1"/>
        </xdr:cNvSpPr>
      </xdr:nvSpPr>
      <xdr:spPr bwMode="auto">
        <a:xfrm>
          <a:off x="41338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190500</xdr:rowOff>
    </xdr:to>
    <xdr:sp macro="" textlink="">
      <xdr:nvSpPr>
        <xdr:cNvPr id="185789" name="Rectangle 94"/>
        <xdr:cNvSpPr>
          <a:spLocks noChangeArrowheads="1"/>
        </xdr:cNvSpPr>
      </xdr:nvSpPr>
      <xdr:spPr bwMode="auto">
        <a:xfrm>
          <a:off x="43053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190500</xdr:rowOff>
    </xdr:to>
    <xdr:sp macro="" textlink="">
      <xdr:nvSpPr>
        <xdr:cNvPr id="185790" name="Rectangle 95"/>
        <xdr:cNvSpPr>
          <a:spLocks noChangeArrowheads="1"/>
        </xdr:cNvSpPr>
      </xdr:nvSpPr>
      <xdr:spPr bwMode="auto">
        <a:xfrm>
          <a:off x="51625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190500</xdr:rowOff>
    </xdr:to>
    <xdr:sp macro="" textlink="">
      <xdr:nvSpPr>
        <xdr:cNvPr id="185791" name="Rectangle 96"/>
        <xdr:cNvSpPr>
          <a:spLocks noChangeArrowheads="1"/>
        </xdr:cNvSpPr>
      </xdr:nvSpPr>
      <xdr:spPr bwMode="auto">
        <a:xfrm>
          <a:off x="416242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190500</xdr:rowOff>
    </xdr:to>
    <xdr:sp macro="" textlink="">
      <xdr:nvSpPr>
        <xdr:cNvPr id="185792" name="Rectangle 97"/>
        <xdr:cNvSpPr>
          <a:spLocks noChangeArrowheads="1"/>
        </xdr:cNvSpPr>
      </xdr:nvSpPr>
      <xdr:spPr bwMode="auto">
        <a:xfrm>
          <a:off x="34480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190500</xdr:rowOff>
    </xdr:to>
    <xdr:sp macro="" textlink="">
      <xdr:nvSpPr>
        <xdr:cNvPr id="185793" name="Rectangle 98"/>
        <xdr:cNvSpPr>
          <a:spLocks noChangeArrowheads="1"/>
        </xdr:cNvSpPr>
      </xdr:nvSpPr>
      <xdr:spPr bwMode="auto">
        <a:xfrm>
          <a:off x="27051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190500</xdr:rowOff>
    </xdr:to>
    <xdr:sp macro="" textlink="">
      <xdr:nvSpPr>
        <xdr:cNvPr id="185794" name="Rectangle 99"/>
        <xdr:cNvSpPr>
          <a:spLocks noChangeArrowheads="1"/>
        </xdr:cNvSpPr>
      </xdr:nvSpPr>
      <xdr:spPr bwMode="auto">
        <a:xfrm>
          <a:off x="14001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190500</xdr:rowOff>
    </xdr:to>
    <xdr:sp macro="" textlink="">
      <xdr:nvSpPr>
        <xdr:cNvPr id="185795" name="Rectangle 100"/>
        <xdr:cNvSpPr>
          <a:spLocks noChangeArrowheads="1"/>
        </xdr:cNvSpPr>
      </xdr:nvSpPr>
      <xdr:spPr bwMode="auto">
        <a:xfrm>
          <a:off x="273367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190500</xdr:rowOff>
    </xdr:to>
    <xdr:sp macro="" textlink="">
      <xdr:nvSpPr>
        <xdr:cNvPr id="185796" name="Rectangle 101"/>
        <xdr:cNvSpPr>
          <a:spLocks noChangeArrowheads="1"/>
        </xdr:cNvSpPr>
      </xdr:nvSpPr>
      <xdr:spPr bwMode="auto">
        <a:xfrm>
          <a:off x="41338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190500</xdr:rowOff>
    </xdr:to>
    <xdr:sp macro="" textlink="">
      <xdr:nvSpPr>
        <xdr:cNvPr id="185797" name="Rectangle 102"/>
        <xdr:cNvSpPr>
          <a:spLocks noChangeArrowheads="1"/>
        </xdr:cNvSpPr>
      </xdr:nvSpPr>
      <xdr:spPr bwMode="auto">
        <a:xfrm>
          <a:off x="430530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190500</xdr:rowOff>
    </xdr:to>
    <xdr:sp macro="" textlink="">
      <xdr:nvSpPr>
        <xdr:cNvPr id="185798" name="Rectangle 103"/>
        <xdr:cNvSpPr>
          <a:spLocks noChangeArrowheads="1"/>
        </xdr:cNvSpPr>
      </xdr:nvSpPr>
      <xdr:spPr bwMode="auto">
        <a:xfrm>
          <a:off x="5162550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190500</xdr:rowOff>
    </xdr:to>
    <xdr:sp macro="" textlink="">
      <xdr:nvSpPr>
        <xdr:cNvPr id="185799" name="Rectangle 104"/>
        <xdr:cNvSpPr>
          <a:spLocks noChangeArrowheads="1"/>
        </xdr:cNvSpPr>
      </xdr:nvSpPr>
      <xdr:spPr bwMode="auto">
        <a:xfrm>
          <a:off x="4162425" y="71818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47625</xdr:rowOff>
    </xdr:to>
    <xdr:sp macro="" textlink="">
      <xdr:nvSpPr>
        <xdr:cNvPr id="185800" name="Rectangle 1"/>
        <xdr:cNvSpPr>
          <a:spLocks noChangeArrowheads="1"/>
        </xdr:cNvSpPr>
      </xdr:nvSpPr>
      <xdr:spPr bwMode="auto">
        <a:xfrm>
          <a:off x="34480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47625</xdr:rowOff>
    </xdr:to>
    <xdr:sp macro="" textlink="">
      <xdr:nvSpPr>
        <xdr:cNvPr id="185801" name="Rectangle 2"/>
        <xdr:cNvSpPr>
          <a:spLocks noChangeArrowheads="1"/>
        </xdr:cNvSpPr>
      </xdr:nvSpPr>
      <xdr:spPr bwMode="auto">
        <a:xfrm>
          <a:off x="27051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85802" name="Rectangle 3"/>
        <xdr:cNvSpPr>
          <a:spLocks noChangeArrowheads="1"/>
        </xdr:cNvSpPr>
      </xdr:nvSpPr>
      <xdr:spPr bwMode="auto">
        <a:xfrm>
          <a:off x="14001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47625</xdr:rowOff>
    </xdr:to>
    <xdr:sp macro="" textlink="">
      <xdr:nvSpPr>
        <xdr:cNvPr id="185803" name="Rectangle 4"/>
        <xdr:cNvSpPr>
          <a:spLocks noChangeArrowheads="1"/>
        </xdr:cNvSpPr>
      </xdr:nvSpPr>
      <xdr:spPr bwMode="auto">
        <a:xfrm>
          <a:off x="27336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47625</xdr:rowOff>
    </xdr:to>
    <xdr:sp macro="" textlink="">
      <xdr:nvSpPr>
        <xdr:cNvPr id="185804" name="Rectangle 5"/>
        <xdr:cNvSpPr>
          <a:spLocks noChangeArrowheads="1"/>
        </xdr:cNvSpPr>
      </xdr:nvSpPr>
      <xdr:spPr bwMode="auto">
        <a:xfrm>
          <a:off x="41338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47625</xdr:rowOff>
    </xdr:to>
    <xdr:sp macro="" textlink="">
      <xdr:nvSpPr>
        <xdr:cNvPr id="185805" name="Rectangle 6"/>
        <xdr:cNvSpPr>
          <a:spLocks noChangeArrowheads="1"/>
        </xdr:cNvSpPr>
      </xdr:nvSpPr>
      <xdr:spPr bwMode="auto">
        <a:xfrm>
          <a:off x="43053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47625</xdr:rowOff>
    </xdr:to>
    <xdr:sp macro="" textlink="">
      <xdr:nvSpPr>
        <xdr:cNvPr id="185806" name="Rectangle 7"/>
        <xdr:cNvSpPr>
          <a:spLocks noChangeArrowheads="1"/>
        </xdr:cNvSpPr>
      </xdr:nvSpPr>
      <xdr:spPr bwMode="auto">
        <a:xfrm>
          <a:off x="51625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47625</xdr:rowOff>
    </xdr:to>
    <xdr:sp macro="" textlink="">
      <xdr:nvSpPr>
        <xdr:cNvPr id="185807" name="Rectangle 8"/>
        <xdr:cNvSpPr>
          <a:spLocks noChangeArrowheads="1"/>
        </xdr:cNvSpPr>
      </xdr:nvSpPr>
      <xdr:spPr bwMode="auto">
        <a:xfrm>
          <a:off x="416242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47625</xdr:rowOff>
    </xdr:to>
    <xdr:sp macro="" textlink="">
      <xdr:nvSpPr>
        <xdr:cNvPr id="185808" name="Rectangle 9"/>
        <xdr:cNvSpPr>
          <a:spLocks noChangeArrowheads="1"/>
        </xdr:cNvSpPr>
      </xdr:nvSpPr>
      <xdr:spPr bwMode="auto">
        <a:xfrm>
          <a:off x="34480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47625</xdr:rowOff>
    </xdr:to>
    <xdr:sp macro="" textlink="">
      <xdr:nvSpPr>
        <xdr:cNvPr id="185809" name="Rectangle 10"/>
        <xdr:cNvSpPr>
          <a:spLocks noChangeArrowheads="1"/>
        </xdr:cNvSpPr>
      </xdr:nvSpPr>
      <xdr:spPr bwMode="auto">
        <a:xfrm>
          <a:off x="27051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85810" name="Rectangle 11"/>
        <xdr:cNvSpPr>
          <a:spLocks noChangeArrowheads="1"/>
        </xdr:cNvSpPr>
      </xdr:nvSpPr>
      <xdr:spPr bwMode="auto">
        <a:xfrm>
          <a:off x="14001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47625</xdr:rowOff>
    </xdr:to>
    <xdr:sp macro="" textlink="">
      <xdr:nvSpPr>
        <xdr:cNvPr id="185811" name="Rectangle 12"/>
        <xdr:cNvSpPr>
          <a:spLocks noChangeArrowheads="1"/>
        </xdr:cNvSpPr>
      </xdr:nvSpPr>
      <xdr:spPr bwMode="auto">
        <a:xfrm>
          <a:off x="27336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47625</xdr:rowOff>
    </xdr:to>
    <xdr:sp macro="" textlink="">
      <xdr:nvSpPr>
        <xdr:cNvPr id="185812" name="Rectangle 13"/>
        <xdr:cNvSpPr>
          <a:spLocks noChangeArrowheads="1"/>
        </xdr:cNvSpPr>
      </xdr:nvSpPr>
      <xdr:spPr bwMode="auto">
        <a:xfrm>
          <a:off x="41338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47625</xdr:rowOff>
    </xdr:to>
    <xdr:sp macro="" textlink="">
      <xdr:nvSpPr>
        <xdr:cNvPr id="185813" name="Rectangle 14"/>
        <xdr:cNvSpPr>
          <a:spLocks noChangeArrowheads="1"/>
        </xdr:cNvSpPr>
      </xdr:nvSpPr>
      <xdr:spPr bwMode="auto">
        <a:xfrm>
          <a:off x="43053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47625</xdr:rowOff>
    </xdr:to>
    <xdr:sp macro="" textlink="">
      <xdr:nvSpPr>
        <xdr:cNvPr id="185814" name="Rectangle 15"/>
        <xdr:cNvSpPr>
          <a:spLocks noChangeArrowheads="1"/>
        </xdr:cNvSpPr>
      </xdr:nvSpPr>
      <xdr:spPr bwMode="auto">
        <a:xfrm>
          <a:off x="51625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47625</xdr:rowOff>
    </xdr:to>
    <xdr:sp macro="" textlink="">
      <xdr:nvSpPr>
        <xdr:cNvPr id="185815" name="Rectangle 16"/>
        <xdr:cNvSpPr>
          <a:spLocks noChangeArrowheads="1"/>
        </xdr:cNvSpPr>
      </xdr:nvSpPr>
      <xdr:spPr bwMode="auto">
        <a:xfrm>
          <a:off x="416242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47625</xdr:rowOff>
    </xdr:to>
    <xdr:sp macro="" textlink="">
      <xdr:nvSpPr>
        <xdr:cNvPr id="185816" name="Rectangle 17"/>
        <xdr:cNvSpPr>
          <a:spLocks noChangeArrowheads="1"/>
        </xdr:cNvSpPr>
      </xdr:nvSpPr>
      <xdr:spPr bwMode="auto">
        <a:xfrm>
          <a:off x="34480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47625</xdr:rowOff>
    </xdr:to>
    <xdr:sp macro="" textlink="">
      <xdr:nvSpPr>
        <xdr:cNvPr id="185817" name="Rectangle 18"/>
        <xdr:cNvSpPr>
          <a:spLocks noChangeArrowheads="1"/>
        </xdr:cNvSpPr>
      </xdr:nvSpPr>
      <xdr:spPr bwMode="auto">
        <a:xfrm>
          <a:off x="27051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85818" name="Rectangle 19"/>
        <xdr:cNvSpPr>
          <a:spLocks noChangeArrowheads="1"/>
        </xdr:cNvSpPr>
      </xdr:nvSpPr>
      <xdr:spPr bwMode="auto">
        <a:xfrm>
          <a:off x="14001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47625</xdr:rowOff>
    </xdr:to>
    <xdr:sp macro="" textlink="">
      <xdr:nvSpPr>
        <xdr:cNvPr id="185819" name="Rectangle 20"/>
        <xdr:cNvSpPr>
          <a:spLocks noChangeArrowheads="1"/>
        </xdr:cNvSpPr>
      </xdr:nvSpPr>
      <xdr:spPr bwMode="auto">
        <a:xfrm>
          <a:off x="27336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47625</xdr:rowOff>
    </xdr:to>
    <xdr:sp macro="" textlink="">
      <xdr:nvSpPr>
        <xdr:cNvPr id="185820" name="Rectangle 21"/>
        <xdr:cNvSpPr>
          <a:spLocks noChangeArrowheads="1"/>
        </xdr:cNvSpPr>
      </xdr:nvSpPr>
      <xdr:spPr bwMode="auto">
        <a:xfrm>
          <a:off x="41338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47625</xdr:rowOff>
    </xdr:to>
    <xdr:sp macro="" textlink="">
      <xdr:nvSpPr>
        <xdr:cNvPr id="185821" name="Rectangle 22"/>
        <xdr:cNvSpPr>
          <a:spLocks noChangeArrowheads="1"/>
        </xdr:cNvSpPr>
      </xdr:nvSpPr>
      <xdr:spPr bwMode="auto">
        <a:xfrm>
          <a:off x="43053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47625</xdr:rowOff>
    </xdr:to>
    <xdr:sp macro="" textlink="">
      <xdr:nvSpPr>
        <xdr:cNvPr id="185822" name="Rectangle 23"/>
        <xdr:cNvSpPr>
          <a:spLocks noChangeArrowheads="1"/>
        </xdr:cNvSpPr>
      </xdr:nvSpPr>
      <xdr:spPr bwMode="auto">
        <a:xfrm>
          <a:off x="51625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47625</xdr:rowOff>
    </xdr:to>
    <xdr:sp macro="" textlink="">
      <xdr:nvSpPr>
        <xdr:cNvPr id="185823" name="Rectangle 24"/>
        <xdr:cNvSpPr>
          <a:spLocks noChangeArrowheads="1"/>
        </xdr:cNvSpPr>
      </xdr:nvSpPr>
      <xdr:spPr bwMode="auto">
        <a:xfrm>
          <a:off x="416242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47625</xdr:rowOff>
    </xdr:to>
    <xdr:sp macro="" textlink="">
      <xdr:nvSpPr>
        <xdr:cNvPr id="185824" name="Rectangle 25"/>
        <xdr:cNvSpPr>
          <a:spLocks noChangeArrowheads="1"/>
        </xdr:cNvSpPr>
      </xdr:nvSpPr>
      <xdr:spPr bwMode="auto">
        <a:xfrm>
          <a:off x="34480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47625</xdr:rowOff>
    </xdr:to>
    <xdr:sp macro="" textlink="">
      <xdr:nvSpPr>
        <xdr:cNvPr id="185825" name="Rectangle 26"/>
        <xdr:cNvSpPr>
          <a:spLocks noChangeArrowheads="1"/>
        </xdr:cNvSpPr>
      </xdr:nvSpPr>
      <xdr:spPr bwMode="auto">
        <a:xfrm>
          <a:off x="27051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85826" name="Rectangle 27"/>
        <xdr:cNvSpPr>
          <a:spLocks noChangeArrowheads="1"/>
        </xdr:cNvSpPr>
      </xdr:nvSpPr>
      <xdr:spPr bwMode="auto">
        <a:xfrm>
          <a:off x="14001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47625</xdr:rowOff>
    </xdr:to>
    <xdr:sp macro="" textlink="">
      <xdr:nvSpPr>
        <xdr:cNvPr id="185827" name="Rectangle 28"/>
        <xdr:cNvSpPr>
          <a:spLocks noChangeArrowheads="1"/>
        </xdr:cNvSpPr>
      </xdr:nvSpPr>
      <xdr:spPr bwMode="auto">
        <a:xfrm>
          <a:off x="27336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47625</xdr:rowOff>
    </xdr:to>
    <xdr:sp macro="" textlink="">
      <xdr:nvSpPr>
        <xdr:cNvPr id="185828" name="Rectangle 29"/>
        <xdr:cNvSpPr>
          <a:spLocks noChangeArrowheads="1"/>
        </xdr:cNvSpPr>
      </xdr:nvSpPr>
      <xdr:spPr bwMode="auto">
        <a:xfrm>
          <a:off x="41338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47625</xdr:rowOff>
    </xdr:to>
    <xdr:sp macro="" textlink="">
      <xdr:nvSpPr>
        <xdr:cNvPr id="185829" name="Rectangle 30"/>
        <xdr:cNvSpPr>
          <a:spLocks noChangeArrowheads="1"/>
        </xdr:cNvSpPr>
      </xdr:nvSpPr>
      <xdr:spPr bwMode="auto">
        <a:xfrm>
          <a:off x="43053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47625</xdr:rowOff>
    </xdr:to>
    <xdr:sp macro="" textlink="">
      <xdr:nvSpPr>
        <xdr:cNvPr id="185830" name="Rectangle 31"/>
        <xdr:cNvSpPr>
          <a:spLocks noChangeArrowheads="1"/>
        </xdr:cNvSpPr>
      </xdr:nvSpPr>
      <xdr:spPr bwMode="auto">
        <a:xfrm>
          <a:off x="51625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47625</xdr:rowOff>
    </xdr:to>
    <xdr:sp macro="" textlink="">
      <xdr:nvSpPr>
        <xdr:cNvPr id="185831" name="Rectangle 32"/>
        <xdr:cNvSpPr>
          <a:spLocks noChangeArrowheads="1"/>
        </xdr:cNvSpPr>
      </xdr:nvSpPr>
      <xdr:spPr bwMode="auto">
        <a:xfrm>
          <a:off x="416242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47625</xdr:rowOff>
    </xdr:to>
    <xdr:sp macro="" textlink="">
      <xdr:nvSpPr>
        <xdr:cNvPr id="185832" name="Rectangle 33"/>
        <xdr:cNvSpPr>
          <a:spLocks noChangeArrowheads="1"/>
        </xdr:cNvSpPr>
      </xdr:nvSpPr>
      <xdr:spPr bwMode="auto">
        <a:xfrm>
          <a:off x="34480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47625</xdr:rowOff>
    </xdr:to>
    <xdr:sp macro="" textlink="">
      <xdr:nvSpPr>
        <xdr:cNvPr id="185833" name="Rectangle 34"/>
        <xdr:cNvSpPr>
          <a:spLocks noChangeArrowheads="1"/>
        </xdr:cNvSpPr>
      </xdr:nvSpPr>
      <xdr:spPr bwMode="auto">
        <a:xfrm>
          <a:off x="27051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85834" name="Rectangle 35"/>
        <xdr:cNvSpPr>
          <a:spLocks noChangeArrowheads="1"/>
        </xdr:cNvSpPr>
      </xdr:nvSpPr>
      <xdr:spPr bwMode="auto">
        <a:xfrm>
          <a:off x="14001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47625</xdr:rowOff>
    </xdr:to>
    <xdr:sp macro="" textlink="">
      <xdr:nvSpPr>
        <xdr:cNvPr id="185835" name="Rectangle 36"/>
        <xdr:cNvSpPr>
          <a:spLocks noChangeArrowheads="1"/>
        </xdr:cNvSpPr>
      </xdr:nvSpPr>
      <xdr:spPr bwMode="auto">
        <a:xfrm>
          <a:off x="27336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47625</xdr:rowOff>
    </xdr:to>
    <xdr:sp macro="" textlink="">
      <xdr:nvSpPr>
        <xdr:cNvPr id="185836" name="Rectangle 37"/>
        <xdr:cNvSpPr>
          <a:spLocks noChangeArrowheads="1"/>
        </xdr:cNvSpPr>
      </xdr:nvSpPr>
      <xdr:spPr bwMode="auto">
        <a:xfrm>
          <a:off x="41338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47625</xdr:rowOff>
    </xdr:to>
    <xdr:sp macro="" textlink="">
      <xdr:nvSpPr>
        <xdr:cNvPr id="185837" name="Rectangle 38"/>
        <xdr:cNvSpPr>
          <a:spLocks noChangeArrowheads="1"/>
        </xdr:cNvSpPr>
      </xdr:nvSpPr>
      <xdr:spPr bwMode="auto">
        <a:xfrm>
          <a:off x="43053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47625</xdr:rowOff>
    </xdr:to>
    <xdr:sp macro="" textlink="">
      <xdr:nvSpPr>
        <xdr:cNvPr id="185838" name="Rectangle 39"/>
        <xdr:cNvSpPr>
          <a:spLocks noChangeArrowheads="1"/>
        </xdr:cNvSpPr>
      </xdr:nvSpPr>
      <xdr:spPr bwMode="auto">
        <a:xfrm>
          <a:off x="51625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47625</xdr:rowOff>
    </xdr:to>
    <xdr:sp macro="" textlink="">
      <xdr:nvSpPr>
        <xdr:cNvPr id="185839" name="Rectangle 40"/>
        <xdr:cNvSpPr>
          <a:spLocks noChangeArrowheads="1"/>
        </xdr:cNvSpPr>
      </xdr:nvSpPr>
      <xdr:spPr bwMode="auto">
        <a:xfrm>
          <a:off x="416242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47625</xdr:rowOff>
    </xdr:to>
    <xdr:sp macro="" textlink="">
      <xdr:nvSpPr>
        <xdr:cNvPr id="185840" name="Rectangle 41"/>
        <xdr:cNvSpPr>
          <a:spLocks noChangeArrowheads="1"/>
        </xdr:cNvSpPr>
      </xdr:nvSpPr>
      <xdr:spPr bwMode="auto">
        <a:xfrm>
          <a:off x="34480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47625</xdr:rowOff>
    </xdr:to>
    <xdr:sp macro="" textlink="">
      <xdr:nvSpPr>
        <xdr:cNvPr id="185841" name="Rectangle 42"/>
        <xdr:cNvSpPr>
          <a:spLocks noChangeArrowheads="1"/>
        </xdr:cNvSpPr>
      </xdr:nvSpPr>
      <xdr:spPr bwMode="auto">
        <a:xfrm>
          <a:off x="27051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85842" name="Rectangle 43"/>
        <xdr:cNvSpPr>
          <a:spLocks noChangeArrowheads="1"/>
        </xdr:cNvSpPr>
      </xdr:nvSpPr>
      <xdr:spPr bwMode="auto">
        <a:xfrm>
          <a:off x="14001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47625</xdr:rowOff>
    </xdr:to>
    <xdr:sp macro="" textlink="">
      <xdr:nvSpPr>
        <xdr:cNvPr id="185843" name="Rectangle 44"/>
        <xdr:cNvSpPr>
          <a:spLocks noChangeArrowheads="1"/>
        </xdr:cNvSpPr>
      </xdr:nvSpPr>
      <xdr:spPr bwMode="auto">
        <a:xfrm>
          <a:off x="27336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47625</xdr:rowOff>
    </xdr:to>
    <xdr:sp macro="" textlink="">
      <xdr:nvSpPr>
        <xdr:cNvPr id="185844" name="Rectangle 45"/>
        <xdr:cNvSpPr>
          <a:spLocks noChangeArrowheads="1"/>
        </xdr:cNvSpPr>
      </xdr:nvSpPr>
      <xdr:spPr bwMode="auto">
        <a:xfrm>
          <a:off x="41338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47625</xdr:rowOff>
    </xdr:to>
    <xdr:sp macro="" textlink="">
      <xdr:nvSpPr>
        <xdr:cNvPr id="185845" name="Rectangle 46"/>
        <xdr:cNvSpPr>
          <a:spLocks noChangeArrowheads="1"/>
        </xdr:cNvSpPr>
      </xdr:nvSpPr>
      <xdr:spPr bwMode="auto">
        <a:xfrm>
          <a:off x="43053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47625</xdr:rowOff>
    </xdr:to>
    <xdr:sp macro="" textlink="">
      <xdr:nvSpPr>
        <xdr:cNvPr id="185846" name="Rectangle 47"/>
        <xdr:cNvSpPr>
          <a:spLocks noChangeArrowheads="1"/>
        </xdr:cNvSpPr>
      </xdr:nvSpPr>
      <xdr:spPr bwMode="auto">
        <a:xfrm>
          <a:off x="51625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47625</xdr:rowOff>
    </xdr:to>
    <xdr:sp macro="" textlink="">
      <xdr:nvSpPr>
        <xdr:cNvPr id="185847" name="Rectangle 48"/>
        <xdr:cNvSpPr>
          <a:spLocks noChangeArrowheads="1"/>
        </xdr:cNvSpPr>
      </xdr:nvSpPr>
      <xdr:spPr bwMode="auto">
        <a:xfrm>
          <a:off x="416242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47625</xdr:rowOff>
    </xdr:to>
    <xdr:sp macro="" textlink="">
      <xdr:nvSpPr>
        <xdr:cNvPr id="185848" name="Rectangle 49"/>
        <xdr:cNvSpPr>
          <a:spLocks noChangeArrowheads="1"/>
        </xdr:cNvSpPr>
      </xdr:nvSpPr>
      <xdr:spPr bwMode="auto">
        <a:xfrm>
          <a:off x="34480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47625</xdr:rowOff>
    </xdr:to>
    <xdr:sp macro="" textlink="">
      <xdr:nvSpPr>
        <xdr:cNvPr id="185849" name="Rectangle 50"/>
        <xdr:cNvSpPr>
          <a:spLocks noChangeArrowheads="1"/>
        </xdr:cNvSpPr>
      </xdr:nvSpPr>
      <xdr:spPr bwMode="auto">
        <a:xfrm>
          <a:off x="27051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85850" name="Rectangle 51"/>
        <xdr:cNvSpPr>
          <a:spLocks noChangeArrowheads="1"/>
        </xdr:cNvSpPr>
      </xdr:nvSpPr>
      <xdr:spPr bwMode="auto">
        <a:xfrm>
          <a:off x="14001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47625</xdr:rowOff>
    </xdr:to>
    <xdr:sp macro="" textlink="">
      <xdr:nvSpPr>
        <xdr:cNvPr id="185851" name="Rectangle 52"/>
        <xdr:cNvSpPr>
          <a:spLocks noChangeArrowheads="1"/>
        </xdr:cNvSpPr>
      </xdr:nvSpPr>
      <xdr:spPr bwMode="auto">
        <a:xfrm>
          <a:off x="27336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47625</xdr:rowOff>
    </xdr:to>
    <xdr:sp macro="" textlink="">
      <xdr:nvSpPr>
        <xdr:cNvPr id="185852" name="Rectangle 53"/>
        <xdr:cNvSpPr>
          <a:spLocks noChangeArrowheads="1"/>
        </xdr:cNvSpPr>
      </xdr:nvSpPr>
      <xdr:spPr bwMode="auto">
        <a:xfrm>
          <a:off x="41338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47625</xdr:rowOff>
    </xdr:to>
    <xdr:sp macro="" textlink="">
      <xdr:nvSpPr>
        <xdr:cNvPr id="185853" name="Rectangle 54"/>
        <xdr:cNvSpPr>
          <a:spLocks noChangeArrowheads="1"/>
        </xdr:cNvSpPr>
      </xdr:nvSpPr>
      <xdr:spPr bwMode="auto">
        <a:xfrm>
          <a:off x="43053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47625</xdr:rowOff>
    </xdr:to>
    <xdr:sp macro="" textlink="">
      <xdr:nvSpPr>
        <xdr:cNvPr id="185854" name="Rectangle 55"/>
        <xdr:cNvSpPr>
          <a:spLocks noChangeArrowheads="1"/>
        </xdr:cNvSpPr>
      </xdr:nvSpPr>
      <xdr:spPr bwMode="auto">
        <a:xfrm>
          <a:off x="51625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47625</xdr:rowOff>
    </xdr:to>
    <xdr:sp macro="" textlink="">
      <xdr:nvSpPr>
        <xdr:cNvPr id="185855" name="Rectangle 56"/>
        <xdr:cNvSpPr>
          <a:spLocks noChangeArrowheads="1"/>
        </xdr:cNvSpPr>
      </xdr:nvSpPr>
      <xdr:spPr bwMode="auto">
        <a:xfrm>
          <a:off x="416242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47625</xdr:rowOff>
    </xdr:to>
    <xdr:sp macro="" textlink="">
      <xdr:nvSpPr>
        <xdr:cNvPr id="185856" name="Rectangle 57"/>
        <xdr:cNvSpPr>
          <a:spLocks noChangeArrowheads="1"/>
        </xdr:cNvSpPr>
      </xdr:nvSpPr>
      <xdr:spPr bwMode="auto">
        <a:xfrm>
          <a:off x="34480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47625</xdr:rowOff>
    </xdr:to>
    <xdr:sp macro="" textlink="">
      <xdr:nvSpPr>
        <xdr:cNvPr id="185857" name="Rectangle 58"/>
        <xdr:cNvSpPr>
          <a:spLocks noChangeArrowheads="1"/>
        </xdr:cNvSpPr>
      </xdr:nvSpPr>
      <xdr:spPr bwMode="auto">
        <a:xfrm>
          <a:off x="27051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85858" name="Rectangle 59"/>
        <xdr:cNvSpPr>
          <a:spLocks noChangeArrowheads="1"/>
        </xdr:cNvSpPr>
      </xdr:nvSpPr>
      <xdr:spPr bwMode="auto">
        <a:xfrm>
          <a:off x="14001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47625</xdr:rowOff>
    </xdr:to>
    <xdr:sp macro="" textlink="">
      <xdr:nvSpPr>
        <xdr:cNvPr id="185859" name="Rectangle 60"/>
        <xdr:cNvSpPr>
          <a:spLocks noChangeArrowheads="1"/>
        </xdr:cNvSpPr>
      </xdr:nvSpPr>
      <xdr:spPr bwMode="auto">
        <a:xfrm>
          <a:off x="27336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47625</xdr:rowOff>
    </xdr:to>
    <xdr:sp macro="" textlink="">
      <xdr:nvSpPr>
        <xdr:cNvPr id="185860" name="Rectangle 61"/>
        <xdr:cNvSpPr>
          <a:spLocks noChangeArrowheads="1"/>
        </xdr:cNvSpPr>
      </xdr:nvSpPr>
      <xdr:spPr bwMode="auto">
        <a:xfrm>
          <a:off x="41338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47625</xdr:rowOff>
    </xdr:to>
    <xdr:sp macro="" textlink="">
      <xdr:nvSpPr>
        <xdr:cNvPr id="185861" name="Rectangle 62"/>
        <xdr:cNvSpPr>
          <a:spLocks noChangeArrowheads="1"/>
        </xdr:cNvSpPr>
      </xdr:nvSpPr>
      <xdr:spPr bwMode="auto">
        <a:xfrm>
          <a:off x="43053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47625</xdr:rowOff>
    </xdr:to>
    <xdr:sp macro="" textlink="">
      <xdr:nvSpPr>
        <xdr:cNvPr id="185862" name="Rectangle 63"/>
        <xdr:cNvSpPr>
          <a:spLocks noChangeArrowheads="1"/>
        </xdr:cNvSpPr>
      </xdr:nvSpPr>
      <xdr:spPr bwMode="auto">
        <a:xfrm>
          <a:off x="51625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47625</xdr:rowOff>
    </xdr:to>
    <xdr:sp macro="" textlink="">
      <xdr:nvSpPr>
        <xdr:cNvPr id="185863" name="Rectangle 64"/>
        <xdr:cNvSpPr>
          <a:spLocks noChangeArrowheads="1"/>
        </xdr:cNvSpPr>
      </xdr:nvSpPr>
      <xdr:spPr bwMode="auto">
        <a:xfrm>
          <a:off x="416242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171450</xdr:colOff>
      <xdr:row>28</xdr:row>
      <xdr:rowOff>47625</xdr:rowOff>
    </xdr:to>
    <xdr:sp macro="" textlink="">
      <xdr:nvSpPr>
        <xdr:cNvPr id="185864" name="Rectangle 65"/>
        <xdr:cNvSpPr>
          <a:spLocks noChangeArrowheads="1"/>
        </xdr:cNvSpPr>
      </xdr:nvSpPr>
      <xdr:spPr bwMode="auto">
        <a:xfrm>
          <a:off x="34480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27</xdr:row>
      <xdr:rowOff>0</xdr:rowOff>
    </xdr:from>
    <xdr:to>
      <xdr:col>2</xdr:col>
      <xdr:colOff>352425</xdr:colOff>
      <xdr:row>28</xdr:row>
      <xdr:rowOff>47625</xdr:rowOff>
    </xdr:to>
    <xdr:sp macro="" textlink="">
      <xdr:nvSpPr>
        <xdr:cNvPr id="185865" name="Rectangle 66"/>
        <xdr:cNvSpPr>
          <a:spLocks noChangeArrowheads="1"/>
        </xdr:cNvSpPr>
      </xdr:nvSpPr>
      <xdr:spPr bwMode="auto">
        <a:xfrm>
          <a:off x="27051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85866" name="Rectangle 67"/>
        <xdr:cNvSpPr>
          <a:spLocks noChangeArrowheads="1"/>
        </xdr:cNvSpPr>
      </xdr:nvSpPr>
      <xdr:spPr bwMode="auto">
        <a:xfrm>
          <a:off x="14001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27</xdr:row>
      <xdr:rowOff>0</xdr:rowOff>
    </xdr:from>
    <xdr:to>
      <xdr:col>2</xdr:col>
      <xdr:colOff>381000</xdr:colOff>
      <xdr:row>28</xdr:row>
      <xdr:rowOff>47625</xdr:rowOff>
    </xdr:to>
    <xdr:sp macro="" textlink="">
      <xdr:nvSpPr>
        <xdr:cNvPr id="185867" name="Rectangle 68"/>
        <xdr:cNvSpPr>
          <a:spLocks noChangeArrowheads="1"/>
        </xdr:cNvSpPr>
      </xdr:nvSpPr>
      <xdr:spPr bwMode="auto">
        <a:xfrm>
          <a:off x="273367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28</xdr:row>
      <xdr:rowOff>47625</xdr:rowOff>
    </xdr:to>
    <xdr:sp macro="" textlink="">
      <xdr:nvSpPr>
        <xdr:cNvPr id="185868" name="Rectangle 69"/>
        <xdr:cNvSpPr>
          <a:spLocks noChangeArrowheads="1"/>
        </xdr:cNvSpPr>
      </xdr:nvSpPr>
      <xdr:spPr bwMode="auto">
        <a:xfrm>
          <a:off x="41338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47625</xdr:rowOff>
    </xdr:to>
    <xdr:sp macro="" textlink="">
      <xdr:nvSpPr>
        <xdr:cNvPr id="185869" name="Rectangle 70"/>
        <xdr:cNvSpPr>
          <a:spLocks noChangeArrowheads="1"/>
        </xdr:cNvSpPr>
      </xdr:nvSpPr>
      <xdr:spPr bwMode="auto">
        <a:xfrm>
          <a:off x="430530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27</xdr:row>
      <xdr:rowOff>0</xdr:rowOff>
    </xdr:from>
    <xdr:to>
      <xdr:col>5</xdr:col>
      <xdr:colOff>66675</xdr:colOff>
      <xdr:row>28</xdr:row>
      <xdr:rowOff>47625</xdr:rowOff>
    </xdr:to>
    <xdr:sp macro="" textlink="">
      <xdr:nvSpPr>
        <xdr:cNvPr id="185870" name="Rectangle 71"/>
        <xdr:cNvSpPr>
          <a:spLocks noChangeArrowheads="1"/>
        </xdr:cNvSpPr>
      </xdr:nvSpPr>
      <xdr:spPr bwMode="auto">
        <a:xfrm>
          <a:off x="5162550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27</xdr:row>
      <xdr:rowOff>0</xdr:rowOff>
    </xdr:from>
    <xdr:to>
      <xdr:col>4</xdr:col>
      <xdr:colOff>28575</xdr:colOff>
      <xdr:row>28</xdr:row>
      <xdr:rowOff>47625</xdr:rowOff>
    </xdr:to>
    <xdr:sp macro="" textlink="">
      <xdr:nvSpPr>
        <xdr:cNvPr id="185871" name="Rectangle 72"/>
        <xdr:cNvSpPr>
          <a:spLocks noChangeArrowheads="1"/>
        </xdr:cNvSpPr>
      </xdr:nvSpPr>
      <xdr:spPr bwMode="auto">
        <a:xfrm>
          <a:off x="4162425" y="71818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62"/>
  <sheetViews>
    <sheetView showZeros="0" topLeftCell="A49" zoomScale="85" zoomScaleNormal="85" workbookViewId="0">
      <selection activeCell="G76" sqref="G76"/>
    </sheetView>
  </sheetViews>
  <sheetFormatPr defaultRowHeight="12.75"/>
  <cols>
    <col min="1" max="1" width="9.85546875" style="2" customWidth="1"/>
    <col min="2" max="2" width="12.7109375" style="2" customWidth="1"/>
    <col min="3" max="3" width="17.140625" style="12" customWidth="1"/>
    <col min="4" max="4" width="13.5703125" style="2" customWidth="1"/>
    <col min="5" max="5" width="33.28515625" style="4" customWidth="1"/>
    <col min="6" max="6" width="18.42578125" style="4" bestFit="1" customWidth="1"/>
    <col min="7" max="9" width="18.42578125" style="2" bestFit="1" customWidth="1"/>
    <col min="10" max="10" width="15.28515625" style="4" customWidth="1"/>
    <col min="11" max="11" width="18.7109375" style="4" customWidth="1"/>
    <col min="12" max="12" width="18.42578125" style="1" bestFit="1" customWidth="1"/>
    <col min="13" max="13" width="18.42578125" style="4" bestFit="1" customWidth="1"/>
    <col min="14" max="14" width="9.42578125" style="4" customWidth="1"/>
    <col min="15" max="16384" width="9.140625" style="4"/>
  </cols>
  <sheetData>
    <row r="1" spans="1:12">
      <c r="A1" s="499" t="s">
        <v>268</v>
      </c>
      <c r="B1" s="500"/>
      <c r="C1" s="500"/>
      <c r="D1" s="500"/>
      <c r="E1" s="500"/>
      <c r="F1" s="500"/>
      <c r="G1" s="500"/>
      <c r="H1" s="500"/>
      <c r="I1" s="500"/>
      <c r="J1" s="501"/>
    </row>
    <row r="2" spans="1:12">
      <c r="A2" s="502" t="s">
        <v>269</v>
      </c>
      <c r="B2" s="503"/>
      <c r="C2" s="503"/>
      <c r="D2" s="503"/>
      <c r="E2" s="503"/>
      <c r="F2" s="503"/>
      <c r="G2" s="503"/>
      <c r="H2" s="503"/>
      <c r="I2" s="503"/>
      <c r="J2" s="504"/>
    </row>
    <row r="3" spans="1:12" ht="13.5" thickBot="1">
      <c r="A3" s="505" t="s">
        <v>317</v>
      </c>
      <c r="B3" s="506"/>
      <c r="C3" s="506"/>
      <c r="D3" s="506"/>
      <c r="E3" s="506"/>
      <c r="F3" s="506"/>
      <c r="G3" s="506"/>
      <c r="H3" s="506"/>
      <c r="I3" s="506"/>
      <c r="J3" s="507"/>
    </row>
    <row r="4" spans="1:12" ht="13.5" thickBot="1">
      <c r="A4" s="1"/>
      <c r="B4" s="37"/>
      <c r="D4" s="3"/>
      <c r="E4" s="7"/>
    </row>
    <row r="5" spans="1:12" ht="22.5" customHeight="1" thickBot="1">
      <c r="A5" s="508" t="s">
        <v>90</v>
      </c>
      <c r="B5" s="509"/>
      <c r="C5" s="509"/>
      <c r="D5" s="509"/>
      <c r="E5" s="509"/>
      <c r="F5" s="509"/>
      <c r="G5" s="509"/>
      <c r="H5" s="509"/>
      <c r="I5" s="509"/>
      <c r="J5" s="510"/>
    </row>
    <row r="6" spans="1:12" ht="13.5" thickBot="1">
      <c r="A6" s="36"/>
      <c r="B6" s="248"/>
      <c r="C6" s="2"/>
      <c r="E6" s="2"/>
      <c r="F6" s="2"/>
      <c r="J6" s="2"/>
    </row>
    <row r="7" spans="1:12" s="18" customFormat="1" ht="30.75" thickBot="1">
      <c r="A7" s="15"/>
      <c r="B7" s="449" t="s">
        <v>156</v>
      </c>
      <c r="C7" s="450"/>
      <c r="D7" s="450"/>
      <c r="E7" s="450"/>
      <c r="F7" s="450"/>
      <c r="G7" s="450"/>
      <c r="H7" s="450"/>
      <c r="I7" s="451"/>
      <c r="L7" s="19"/>
    </row>
    <row r="8" spans="1:12" ht="13.5" thickBot="1">
      <c r="A8" s="4"/>
      <c r="B8" s="4"/>
      <c r="C8" s="4"/>
      <c r="D8" s="4"/>
      <c r="G8" s="77"/>
      <c r="H8" s="77"/>
      <c r="I8" s="77"/>
      <c r="L8" s="19"/>
    </row>
    <row r="9" spans="1:12" ht="13.5" thickBot="1">
      <c r="E9" s="511" t="s">
        <v>87</v>
      </c>
      <c r="F9" s="512"/>
      <c r="G9" s="253">
        <v>246</v>
      </c>
      <c r="L9" s="19"/>
    </row>
    <row r="10" spans="1:12" ht="13.5" thickBot="1">
      <c r="E10" s="40"/>
      <c r="F10" s="40"/>
      <c r="G10" s="40"/>
      <c r="H10" s="410"/>
      <c r="L10" s="19"/>
    </row>
    <row r="11" spans="1:12" ht="13.5" thickBot="1">
      <c r="E11" s="40"/>
      <c r="F11" s="525" t="s">
        <v>181</v>
      </c>
      <c r="G11" s="526"/>
      <c r="H11" s="254"/>
      <c r="I11" s="255"/>
      <c r="J11" s="2"/>
    </row>
    <row r="12" spans="1:12" s="2" customFormat="1" ht="39" thickBot="1">
      <c r="A12" s="38" t="s">
        <v>73</v>
      </c>
      <c r="B12" s="372" t="s">
        <v>31</v>
      </c>
      <c r="C12" s="372" t="s">
        <v>88</v>
      </c>
      <c r="D12" s="372" t="s">
        <v>89</v>
      </c>
      <c r="E12" s="114" t="s">
        <v>25</v>
      </c>
      <c r="F12" s="382" t="s">
        <v>312</v>
      </c>
      <c r="G12" s="337" t="s">
        <v>313</v>
      </c>
      <c r="H12" s="5"/>
    </row>
    <row r="13" spans="1:12" s="110" customFormat="1" ht="12.75" customHeight="1" thickBot="1">
      <c r="A13" s="116" t="s">
        <v>175</v>
      </c>
      <c r="B13" s="115" t="s">
        <v>176</v>
      </c>
      <c r="C13" s="115" t="s">
        <v>177</v>
      </c>
      <c r="D13" s="115" t="s">
        <v>178</v>
      </c>
      <c r="E13" s="124" t="s">
        <v>179</v>
      </c>
      <c r="F13" s="111" t="s">
        <v>180</v>
      </c>
      <c r="G13" s="150" t="s">
        <v>187</v>
      </c>
      <c r="H13" s="109"/>
    </row>
    <row r="14" spans="1:12">
      <c r="A14" s="294">
        <v>606</v>
      </c>
      <c r="B14" s="380">
        <f t="shared" ref="B14:B50" si="0">$G$9</f>
        <v>246</v>
      </c>
      <c r="C14" s="290" t="s">
        <v>36</v>
      </c>
      <c r="D14" s="290" t="s">
        <v>3</v>
      </c>
      <c r="E14" s="273"/>
      <c r="F14" s="278" t="s">
        <v>155</v>
      </c>
      <c r="G14" s="279" t="s">
        <v>155</v>
      </c>
      <c r="H14" s="4"/>
      <c r="I14" s="4"/>
      <c r="L14" s="4"/>
    </row>
    <row r="15" spans="1:12">
      <c r="A15" s="295">
        <v>5910</v>
      </c>
      <c r="B15" s="379">
        <f t="shared" si="0"/>
        <v>246</v>
      </c>
      <c r="C15" s="6" t="s">
        <v>9</v>
      </c>
      <c r="D15" s="6" t="s">
        <v>3</v>
      </c>
      <c r="E15" s="275"/>
      <c r="F15" s="275"/>
      <c r="G15" s="231"/>
      <c r="H15" s="4"/>
      <c r="I15" s="4"/>
      <c r="L15" s="4"/>
    </row>
    <row r="16" spans="1:12">
      <c r="A16" s="295">
        <v>400</v>
      </c>
      <c r="B16" s="379">
        <f t="shared" si="0"/>
        <v>246</v>
      </c>
      <c r="C16" s="6" t="s">
        <v>9</v>
      </c>
      <c r="D16" s="6" t="s">
        <v>1</v>
      </c>
      <c r="E16" s="275"/>
      <c r="F16" s="275"/>
      <c r="G16" s="231"/>
      <c r="H16" s="4"/>
      <c r="I16" s="4"/>
      <c r="L16" s="4"/>
    </row>
    <row r="17" spans="1:12">
      <c r="A17" s="295">
        <v>397</v>
      </c>
      <c r="B17" s="379">
        <f t="shared" si="0"/>
        <v>246</v>
      </c>
      <c r="C17" s="6" t="s">
        <v>9</v>
      </c>
      <c r="D17" s="6" t="s">
        <v>0</v>
      </c>
      <c r="E17" s="275"/>
      <c r="F17" s="275"/>
      <c r="G17" s="231"/>
      <c r="H17" s="4"/>
      <c r="I17" s="4"/>
      <c r="L17" s="4"/>
    </row>
    <row r="18" spans="1:12">
      <c r="A18" s="295">
        <v>481</v>
      </c>
      <c r="B18" s="379">
        <f t="shared" si="0"/>
        <v>246</v>
      </c>
      <c r="C18" s="6" t="s">
        <v>11</v>
      </c>
      <c r="D18" s="6" t="s">
        <v>3</v>
      </c>
      <c r="E18" s="275"/>
      <c r="F18" s="276" t="s">
        <v>155</v>
      </c>
      <c r="G18" s="218" t="s">
        <v>155</v>
      </c>
      <c r="H18" s="4"/>
      <c r="I18" s="4"/>
      <c r="L18" s="4"/>
    </row>
    <row r="19" spans="1:12">
      <c r="A19" s="295">
        <v>242</v>
      </c>
      <c r="B19" s="379">
        <f t="shared" si="0"/>
        <v>246</v>
      </c>
      <c r="C19" s="6" t="s">
        <v>12</v>
      </c>
      <c r="D19" s="6" t="s">
        <v>0</v>
      </c>
      <c r="E19" s="275"/>
      <c r="F19" s="275"/>
      <c r="G19" s="231"/>
      <c r="H19" s="4"/>
      <c r="I19" s="4"/>
      <c r="L19" s="4"/>
    </row>
    <row r="20" spans="1:12">
      <c r="A20" s="295">
        <v>533</v>
      </c>
      <c r="B20" s="379">
        <v>12</v>
      </c>
      <c r="C20" s="6" t="s">
        <v>13</v>
      </c>
      <c r="D20" s="6" t="s">
        <v>0</v>
      </c>
      <c r="E20" s="275"/>
      <c r="F20" s="220" t="s">
        <v>155</v>
      </c>
      <c r="G20" s="217" t="s">
        <v>155</v>
      </c>
      <c r="H20" s="4"/>
      <c r="I20" s="4"/>
      <c r="L20" s="4"/>
    </row>
    <row r="21" spans="1:12">
      <c r="A21" s="295">
        <v>514</v>
      </c>
      <c r="B21" s="379">
        <f t="shared" si="0"/>
        <v>246</v>
      </c>
      <c r="C21" s="6" t="s">
        <v>77</v>
      </c>
      <c r="D21" s="6" t="s">
        <v>0</v>
      </c>
      <c r="E21" s="275"/>
      <c r="F21" s="220" t="s">
        <v>155</v>
      </c>
      <c r="G21" s="217" t="s">
        <v>155</v>
      </c>
      <c r="H21" s="4"/>
      <c r="I21" s="4"/>
      <c r="L21" s="4"/>
    </row>
    <row r="22" spans="1:12">
      <c r="A22" s="295">
        <v>209</v>
      </c>
      <c r="B22" s="379">
        <v>52</v>
      </c>
      <c r="C22" s="6" t="s">
        <v>14</v>
      </c>
      <c r="D22" s="6" t="s">
        <v>8</v>
      </c>
      <c r="E22" s="275"/>
      <c r="F22" s="220" t="s">
        <v>155</v>
      </c>
      <c r="G22" s="217" t="s">
        <v>155</v>
      </c>
      <c r="H22" s="4"/>
      <c r="I22" s="4"/>
      <c r="L22" s="4"/>
    </row>
    <row r="23" spans="1:12">
      <c r="A23" s="295">
        <v>404</v>
      </c>
      <c r="B23" s="379">
        <f t="shared" si="0"/>
        <v>246</v>
      </c>
      <c r="C23" s="6" t="s">
        <v>15</v>
      </c>
      <c r="D23" s="6" t="s">
        <v>3</v>
      </c>
      <c r="E23" s="275"/>
      <c r="F23" s="220" t="s">
        <v>155</v>
      </c>
      <c r="G23" s="217" t="s">
        <v>155</v>
      </c>
      <c r="H23" s="4"/>
      <c r="I23" s="4"/>
      <c r="L23" s="4"/>
    </row>
    <row r="24" spans="1:12">
      <c r="A24" s="295">
        <v>112</v>
      </c>
      <c r="B24" s="379">
        <f t="shared" si="0"/>
        <v>246</v>
      </c>
      <c r="C24" s="213" t="s">
        <v>16</v>
      </c>
      <c r="D24" s="6" t="s">
        <v>1</v>
      </c>
      <c r="E24" s="275"/>
      <c r="F24" s="220" t="s">
        <v>155</v>
      </c>
      <c r="G24" s="217" t="s">
        <v>155</v>
      </c>
      <c r="H24" s="4"/>
      <c r="I24" s="4"/>
      <c r="L24" s="4"/>
    </row>
    <row r="25" spans="1:12">
      <c r="A25" s="295">
        <v>260</v>
      </c>
      <c r="B25" s="379">
        <f t="shared" si="0"/>
        <v>246</v>
      </c>
      <c r="C25" s="6" t="s">
        <v>20</v>
      </c>
      <c r="D25" s="6" t="s">
        <v>1</v>
      </c>
      <c r="E25" s="275"/>
      <c r="F25" s="220" t="s">
        <v>155</v>
      </c>
      <c r="G25" s="217" t="s">
        <v>155</v>
      </c>
      <c r="H25" s="4"/>
      <c r="I25" s="4"/>
      <c r="L25" s="4"/>
    </row>
    <row r="26" spans="1:12">
      <c r="A26" s="295">
        <v>251</v>
      </c>
      <c r="B26" s="379">
        <f t="shared" si="0"/>
        <v>246</v>
      </c>
      <c r="C26" s="6" t="s">
        <v>21</v>
      </c>
      <c r="D26" s="6" t="s">
        <v>3</v>
      </c>
      <c r="E26" s="275"/>
      <c r="F26" s="276" t="s">
        <v>155</v>
      </c>
      <c r="G26" s="217" t="s">
        <v>155</v>
      </c>
      <c r="H26" s="4"/>
      <c r="I26" s="4"/>
      <c r="L26" s="4"/>
    </row>
    <row r="27" spans="1:12">
      <c r="A27" s="295">
        <v>988</v>
      </c>
      <c r="B27" s="379">
        <f t="shared" si="0"/>
        <v>246</v>
      </c>
      <c r="C27" s="6" t="s">
        <v>79</v>
      </c>
      <c r="D27" s="6" t="s">
        <v>3</v>
      </c>
      <c r="E27" s="275"/>
      <c r="F27" s="220" t="s">
        <v>155</v>
      </c>
      <c r="G27" s="217" t="s">
        <v>155</v>
      </c>
      <c r="H27" s="4"/>
      <c r="I27" s="4"/>
      <c r="L27" s="4"/>
    </row>
    <row r="28" spans="1:12">
      <c r="A28" s="295">
        <v>48</v>
      </c>
      <c r="B28" s="379">
        <f t="shared" si="0"/>
        <v>246</v>
      </c>
      <c r="C28" s="6" t="s">
        <v>79</v>
      </c>
      <c r="D28" s="6" t="s">
        <v>0</v>
      </c>
      <c r="E28" s="275"/>
      <c r="F28" s="220" t="s">
        <v>155</v>
      </c>
      <c r="G28" s="217" t="s">
        <v>155</v>
      </c>
      <c r="H28" s="4"/>
      <c r="I28" s="4"/>
      <c r="L28" s="4"/>
    </row>
    <row r="29" spans="1:12">
      <c r="A29" s="295">
        <v>1769</v>
      </c>
      <c r="B29" s="379">
        <f t="shared" si="0"/>
        <v>246</v>
      </c>
      <c r="C29" s="6" t="s">
        <v>64</v>
      </c>
      <c r="D29" s="6" t="s">
        <v>3</v>
      </c>
      <c r="E29" s="275"/>
      <c r="F29" s="220" t="s">
        <v>155</v>
      </c>
      <c r="G29" s="217" t="s">
        <v>155</v>
      </c>
      <c r="H29" s="4"/>
      <c r="I29" s="4"/>
      <c r="L29" s="4"/>
    </row>
    <row r="30" spans="1:12">
      <c r="A30" s="295">
        <v>208</v>
      </c>
      <c r="B30" s="379">
        <f t="shared" si="0"/>
        <v>246</v>
      </c>
      <c r="C30" s="6" t="s">
        <v>65</v>
      </c>
      <c r="D30" s="6" t="s">
        <v>1</v>
      </c>
      <c r="E30" s="275"/>
      <c r="F30" s="220" t="s">
        <v>155</v>
      </c>
      <c r="G30" s="218" t="s">
        <v>155</v>
      </c>
      <c r="H30" s="4"/>
      <c r="I30" s="4"/>
      <c r="L30" s="4"/>
    </row>
    <row r="31" spans="1:12">
      <c r="A31" s="295">
        <v>620</v>
      </c>
      <c r="B31" s="379">
        <f t="shared" si="0"/>
        <v>246</v>
      </c>
      <c r="C31" s="6" t="s">
        <v>66</v>
      </c>
      <c r="D31" s="6" t="s">
        <v>0</v>
      </c>
      <c r="E31" s="275"/>
      <c r="F31" s="220" t="s">
        <v>155</v>
      </c>
      <c r="G31" s="217" t="s">
        <v>155</v>
      </c>
      <c r="H31" s="4"/>
      <c r="I31" s="4"/>
      <c r="L31" s="4"/>
    </row>
    <row r="32" spans="1:12">
      <c r="A32" s="295">
        <v>233</v>
      </c>
      <c r="B32" s="379">
        <f t="shared" si="0"/>
        <v>246</v>
      </c>
      <c r="C32" s="6" t="s">
        <v>67</v>
      </c>
      <c r="D32" s="6" t="s">
        <v>7</v>
      </c>
      <c r="E32" s="275"/>
      <c r="F32" s="220" t="s">
        <v>155</v>
      </c>
      <c r="G32" s="217" t="s">
        <v>155</v>
      </c>
      <c r="H32" s="4"/>
      <c r="I32" s="4"/>
      <c r="L32" s="4"/>
    </row>
    <row r="33" spans="1:12">
      <c r="A33" s="295">
        <v>665</v>
      </c>
      <c r="B33" s="379">
        <f t="shared" si="0"/>
        <v>246</v>
      </c>
      <c r="C33" s="6" t="s">
        <v>18</v>
      </c>
      <c r="D33" s="6" t="s">
        <v>7</v>
      </c>
      <c r="E33" s="275"/>
      <c r="F33" s="220" t="s">
        <v>155</v>
      </c>
      <c r="G33" s="217" t="s">
        <v>155</v>
      </c>
      <c r="H33" s="4"/>
      <c r="I33" s="4"/>
      <c r="L33" s="4"/>
    </row>
    <row r="34" spans="1:12">
      <c r="A34" s="295">
        <v>52</v>
      </c>
      <c r="B34" s="379">
        <f t="shared" si="0"/>
        <v>246</v>
      </c>
      <c r="C34" s="6" t="s">
        <v>19</v>
      </c>
      <c r="D34" s="6" t="s">
        <v>0</v>
      </c>
      <c r="E34" s="275"/>
      <c r="F34" s="275"/>
      <c r="G34" s="231"/>
      <c r="H34" s="4"/>
      <c r="I34" s="4"/>
      <c r="L34" s="4"/>
    </row>
    <row r="35" spans="1:12">
      <c r="A35" s="295">
        <v>113</v>
      </c>
      <c r="B35" s="379">
        <f t="shared" si="0"/>
        <v>246</v>
      </c>
      <c r="C35" s="6" t="s">
        <v>68</v>
      </c>
      <c r="D35" s="6" t="s">
        <v>0</v>
      </c>
      <c r="E35" s="275"/>
      <c r="F35" s="220" t="s">
        <v>155</v>
      </c>
      <c r="G35" s="217" t="s">
        <v>155</v>
      </c>
      <c r="H35" s="4"/>
      <c r="I35" s="4"/>
      <c r="L35" s="4"/>
    </row>
    <row r="36" spans="1:12">
      <c r="A36" s="295">
        <v>140</v>
      </c>
      <c r="B36" s="379">
        <f t="shared" si="0"/>
        <v>246</v>
      </c>
      <c r="C36" s="6" t="s">
        <v>69</v>
      </c>
      <c r="D36" s="6" t="s">
        <v>1</v>
      </c>
      <c r="E36" s="275"/>
      <c r="F36" s="220" t="s">
        <v>155</v>
      </c>
      <c r="G36" s="217" t="s">
        <v>155</v>
      </c>
      <c r="H36" s="4"/>
      <c r="I36" s="4"/>
      <c r="L36" s="4"/>
    </row>
    <row r="37" spans="1:12">
      <c r="A37" s="295">
        <v>414</v>
      </c>
      <c r="B37" s="379">
        <f t="shared" si="0"/>
        <v>246</v>
      </c>
      <c r="C37" s="6" t="s">
        <v>69</v>
      </c>
      <c r="D37" s="6" t="s">
        <v>70</v>
      </c>
      <c r="E37" s="275"/>
      <c r="F37" s="220" t="s">
        <v>155</v>
      </c>
      <c r="G37" s="217" t="s">
        <v>155</v>
      </c>
      <c r="H37" s="214"/>
      <c r="I37" s="4"/>
      <c r="L37" s="4"/>
    </row>
    <row r="38" spans="1:12">
      <c r="A38" s="295">
        <v>4114</v>
      </c>
      <c r="B38" s="379">
        <f t="shared" si="0"/>
        <v>246</v>
      </c>
      <c r="C38" s="6" t="s">
        <v>22</v>
      </c>
      <c r="D38" s="6" t="s">
        <v>3</v>
      </c>
      <c r="E38" s="275"/>
      <c r="F38" s="275"/>
      <c r="G38" s="231"/>
      <c r="H38" s="4"/>
      <c r="I38" s="4"/>
      <c r="L38" s="4"/>
    </row>
    <row r="39" spans="1:12">
      <c r="A39" s="295">
        <v>3253</v>
      </c>
      <c r="B39" s="379">
        <f t="shared" si="0"/>
        <v>246</v>
      </c>
      <c r="C39" s="6" t="s">
        <v>22</v>
      </c>
      <c r="D39" s="6" t="s">
        <v>1</v>
      </c>
      <c r="E39" s="275"/>
      <c r="F39" s="275"/>
      <c r="G39" s="231"/>
      <c r="H39" s="4"/>
      <c r="I39" s="4"/>
      <c r="L39" s="4"/>
    </row>
    <row r="40" spans="1:12">
      <c r="A40" s="295">
        <v>350</v>
      </c>
      <c r="B40" s="379">
        <f t="shared" si="0"/>
        <v>246</v>
      </c>
      <c r="C40" s="6" t="s">
        <v>22</v>
      </c>
      <c r="D40" s="6" t="s">
        <v>0</v>
      </c>
      <c r="E40" s="275"/>
      <c r="F40" s="275"/>
      <c r="G40" s="231"/>
      <c r="H40" s="4"/>
      <c r="I40" s="4"/>
      <c r="L40" s="4"/>
    </row>
    <row r="41" spans="1:12">
      <c r="A41" s="295">
        <v>61</v>
      </c>
      <c r="B41" s="379">
        <f t="shared" si="0"/>
        <v>246</v>
      </c>
      <c r="C41" s="6" t="s">
        <v>22</v>
      </c>
      <c r="D41" s="6" t="s">
        <v>8</v>
      </c>
      <c r="E41" s="275"/>
      <c r="F41" s="275"/>
      <c r="G41" s="231"/>
      <c r="H41" s="4"/>
      <c r="I41" s="4"/>
      <c r="L41" s="4"/>
    </row>
    <row r="42" spans="1:12">
      <c r="A42" s="295">
        <v>422</v>
      </c>
      <c r="B42" s="379">
        <f t="shared" si="0"/>
        <v>246</v>
      </c>
      <c r="C42" s="6" t="s">
        <v>71</v>
      </c>
      <c r="D42" s="6" t="s">
        <v>1</v>
      </c>
      <c r="E42" s="275"/>
      <c r="F42" s="275"/>
      <c r="G42" s="231"/>
      <c r="H42" s="4"/>
      <c r="I42" s="4"/>
      <c r="L42" s="4"/>
    </row>
    <row r="43" spans="1:12">
      <c r="A43" s="295">
        <v>149</v>
      </c>
      <c r="B43" s="379">
        <f t="shared" si="0"/>
        <v>246</v>
      </c>
      <c r="C43" s="6" t="s">
        <v>71</v>
      </c>
      <c r="D43" s="6" t="s">
        <v>0</v>
      </c>
      <c r="E43" s="275"/>
      <c r="F43" s="275"/>
      <c r="G43" s="231"/>
      <c r="H43" s="4"/>
      <c r="I43" s="4"/>
      <c r="L43" s="4"/>
    </row>
    <row r="44" spans="1:12">
      <c r="A44" s="295">
        <v>2003</v>
      </c>
      <c r="B44" s="374">
        <v>52</v>
      </c>
      <c r="C44" s="6" t="s">
        <v>72</v>
      </c>
      <c r="D44" s="6" t="s">
        <v>0</v>
      </c>
      <c r="E44" s="275"/>
      <c r="F44" s="220" t="s">
        <v>155</v>
      </c>
      <c r="G44" s="217" t="s">
        <v>155</v>
      </c>
      <c r="H44" s="4"/>
      <c r="I44" s="4"/>
      <c r="L44" s="4"/>
    </row>
    <row r="45" spans="1:12">
      <c r="A45" s="295">
        <v>40</v>
      </c>
      <c r="B45" s="374">
        <f t="shared" si="0"/>
        <v>246</v>
      </c>
      <c r="C45" s="6" t="s">
        <v>23</v>
      </c>
      <c r="D45" s="6" t="s">
        <v>70</v>
      </c>
      <c r="E45" s="275"/>
      <c r="F45" s="275"/>
      <c r="G45" s="231"/>
      <c r="H45" s="4"/>
      <c r="I45" s="4"/>
      <c r="L45" s="4"/>
    </row>
    <row r="46" spans="1:12">
      <c r="A46" s="295">
        <v>138</v>
      </c>
      <c r="B46" s="374">
        <v>52</v>
      </c>
      <c r="C46" s="6" t="s">
        <v>24</v>
      </c>
      <c r="D46" s="6" t="s">
        <v>3</v>
      </c>
      <c r="E46" s="275"/>
      <c r="F46" s="220" t="s">
        <v>155</v>
      </c>
      <c r="G46" s="217" t="s">
        <v>155</v>
      </c>
      <c r="H46" s="4"/>
      <c r="I46" s="4"/>
      <c r="L46" s="4"/>
    </row>
    <row r="47" spans="1:12">
      <c r="A47" s="295">
        <v>231</v>
      </c>
      <c r="B47" s="374">
        <v>52</v>
      </c>
      <c r="C47" s="6" t="s">
        <v>24</v>
      </c>
      <c r="D47" s="6" t="s">
        <v>0</v>
      </c>
      <c r="E47" s="275"/>
      <c r="F47" s="220" t="s">
        <v>155</v>
      </c>
      <c r="G47" s="217" t="s">
        <v>155</v>
      </c>
      <c r="H47" s="4"/>
      <c r="I47" s="4"/>
      <c r="L47" s="4"/>
    </row>
    <row r="48" spans="1:12">
      <c r="A48" s="295">
        <v>15797</v>
      </c>
      <c r="B48" s="374">
        <v>52</v>
      </c>
      <c r="C48" s="6" t="s">
        <v>113</v>
      </c>
      <c r="D48" s="6" t="s">
        <v>8</v>
      </c>
      <c r="E48" s="275"/>
      <c r="F48" s="220" t="s">
        <v>155</v>
      </c>
      <c r="G48" s="217" t="s">
        <v>155</v>
      </c>
      <c r="H48" s="4"/>
      <c r="I48" s="4"/>
      <c r="L48" s="4"/>
    </row>
    <row r="49" spans="1:12">
      <c r="A49" s="295">
        <v>318</v>
      </c>
      <c r="B49" s="374">
        <f t="shared" si="0"/>
        <v>246</v>
      </c>
      <c r="C49" s="6" t="s">
        <v>114</v>
      </c>
      <c r="D49" s="6" t="s">
        <v>8</v>
      </c>
      <c r="E49" s="275"/>
      <c r="F49" s="275"/>
      <c r="G49" s="231"/>
      <c r="H49" s="4"/>
      <c r="I49" s="4"/>
      <c r="L49" s="4"/>
    </row>
    <row r="50" spans="1:12" ht="13.5" thickBot="1">
      <c r="A50" s="297">
        <v>1172</v>
      </c>
      <c r="B50" s="377">
        <f t="shared" si="0"/>
        <v>246</v>
      </c>
      <c r="C50" s="44" t="s">
        <v>115</v>
      </c>
      <c r="D50" s="44" t="s">
        <v>8</v>
      </c>
      <c r="E50" s="222"/>
      <c r="F50" s="222"/>
      <c r="G50" s="280"/>
      <c r="H50" s="4"/>
      <c r="I50" s="4"/>
      <c r="L50" s="4"/>
    </row>
    <row r="51" spans="1:12" ht="13.5" thickBot="1">
      <c r="A51" s="413">
        <f>SUM(A14:A50)</f>
        <v>43617</v>
      </c>
      <c r="B51" s="292" t="s">
        <v>29</v>
      </c>
      <c r="C51" s="414"/>
      <c r="D51" s="53" t="s">
        <v>110</v>
      </c>
      <c r="E51" s="224">
        <f>ROUND(SUM(E14:E50),2)</f>
        <v>0</v>
      </c>
      <c r="F51" s="257"/>
      <c r="G51" s="256"/>
      <c r="H51" s="102"/>
      <c r="I51" s="204"/>
      <c r="J51" s="101"/>
      <c r="K51" s="102"/>
      <c r="L51" s="4"/>
    </row>
    <row r="52" spans="1:12">
      <c r="A52" s="23"/>
      <c r="E52" s="22"/>
    </row>
    <row r="53" spans="1:12" ht="13.5" customHeight="1" thickBot="1">
      <c r="A53" s="23"/>
    </row>
    <row r="54" spans="1:12" s="18" customFormat="1" ht="30.75" thickBot="1">
      <c r="A54" s="15"/>
      <c r="B54" s="449" t="s">
        <v>278</v>
      </c>
      <c r="C54" s="450"/>
      <c r="D54" s="450"/>
      <c r="E54" s="450"/>
      <c r="F54" s="450"/>
      <c r="G54" s="450"/>
      <c r="H54" s="450"/>
      <c r="I54" s="451"/>
      <c r="L54" s="19"/>
    </row>
    <row r="55" spans="1:12" ht="13.5" thickBot="1">
      <c r="D55" s="1"/>
    </row>
    <row r="56" spans="1:12" ht="13.5" thickBot="1">
      <c r="D56" s="251" t="s">
        <v>87</v>
      </c>
      <c r="E56" s="371"/>
      <c r="F56" s="250">
        <v>246</v>
      </c>
      <c r="G56" s="104"/>
    </row>
    <row r="57" spans="1:12">
      <c r="D57" s="36"/>
      <c r="E57" s="40"/>
      <c r="F57" s="40"/>
      <c r="H57" s="4"/>
      <c r="I57" s="4"/>
      <c r="K57" s="1"/>
      <c r="L57" s="4"/>
    </row>
    <row r="58" spans="1:12" ht="13.5" thickBot="1">
      <c r="B58" s="4"/>
      <c r="C58" s="4"/>
      <c r="E58" s="2"/>
      <c r="F58" s="2"/>
      <c r="I58" s="7"/>
    </row>
    <row r="59" spans="1:12" ht="13.5" thickBot="1">
      <c r="B59" s="513" t="s">
        <v>27</v>
      </c>
      <c r="C59" s="512"/>
      <c r="D59" s="512"/>
      <c r="E59" s="512"/>
      <c r="F59" s="108" t="s">
        <v>86</v>
      </c>
      <c r="G59" s="108" t="s">
        <v>85</v>
      </c>
      <c r="H59" s="39" t="s">
        <v>25</v>
      </c>
      <c r="I59" s="4"/>
      <c r="K59" s="1"/>
      <c r="L59" s="4"/>
    </row>
    <row r="60" spans="1:12" ht="12" customHeight="1" thickBot="1">
      <c r="B60" s="523" t="s">
        <v>175</v>
      </c>
      <c r="C60" s="524"/>
      <c r="D60" s="524"/>
      <c r="E60" s="524"/>
      <c r="F60" s="115" t="s">
        <v>176</v>
      </c>
      <c r="G60" s="115" t="s">
        <v>182</v>
      </c>
      <c r="H60" s="117" t="s">
        <v>178</v>
      </c>
      <c r="I60" s="4"/>
      <c r="K60" s="1"/>
      <c r="L60" s="4"/>
    </row>
    <row r="61" spans="1:12">
      <c r="B61" s="514" t="s">
        <v>112</v>
      </c>
      <c r="C61" s="515"/>
      <c r="D61" s="515"/>
      <c r="E61" s="515"/>
      <c r="F61" s="282">
        <v>24</v>
      </c>
      <c r="G61" s="282">
        <f>F61*F56</f>
        <v>5904</v>
      </c>
      <c r="H61" s="274">
        <v>0</v>
      </c>
      <c r="I61" s="4"/>
      <c r="K61" s="1"/>
      <c r="L61" s="4"/>
    </row>
    <row r="62" spans="1:12" ht="13.5" thickBot="1">
      <c r="B62" s="516" t="s">
        <v>198</v>
      </c>
      <c r="C62" s="517"/>
      <c r="D62" s="517"/>
      <c r="E62" s="517"/>
      <c r="F62" s="249">
        <v>12</v>
      </c>
      <c r="G62" s="249">
        <f>F62*F56</f>
        <v>2952</v>
      </c>
      <c r="H62" s="280"/>
      <c r="I62" s="4"/>
      <c r="K62" s="1"/>
      <c r="L62" s="4"/>
    </row>
    <row r="63" spans="1:12" ht="13.5" thickBot="1">
      <c r="B63" s="4"/>
      <c r="C63" s="4"/>
      <c r="D63" s="4"/>
      <c r="G63" s="281" t="s">
        <v>110</v>
      </c>
      <c r="H63" s="309">
        <f>ROUND(SUM(H61:H62),2)</f>
        <v>0</v>
      </c>
      <c r="I63" s="1"/>
      <c r="L63" s="4"/>
    </row>
    <row r="64" spans="1:12">
      <c r="D64" s="1"/>
    </row>
    <row r="65" spans="1:12" ht="13.5" thickBot="1">
      <c r="D65" s="1"/>
    </row>
    <row r="66" spans="1:12" s="18" customFormat="1" ht="30.75" thickBot="1">
      <c r="A66" s="15"/>
      <c r="B66" s="449" t="s">
        <v>160</v>
      </c>
      <c r="C66" s="450"/>
      <c r="D66" s="450"/>
      <c r="E66" s="450"/>
      <c r="F66" s="450"/>
      <c r="G66" s="450"/>
      <c r="H66" s="450"/>
      <c r="I66" s="451"/>
      <c r="L66" s="19"/>
    </row>
    <row r="67" spans="1:12" s="18" customFormat="1" ht="14.25" customHeight="1">
      <c r="A67" s="15"/>
      <c r="B67" s="83"/>
      <c r="C67" s="376"/>
      <c r="D67" s="376"/>
      <c r="E67" s="376"/>
      <c r="F67" s="376"/>
      <c r="G67" s="376"/>
      <c r="H67" s="376"/>
      <c r="I67" s="376"/>
      <c r="L67" s="19"/>
    </row>
    <row r="68" spans="1:12" ht="13.5" thickBot="1">
      <c r="D68" s="1"/>
      <c r="E68" s="2"/>
      <c r="F68" s="2"/>
      <c r="J68" s="2"/>
      <c r="K68" s="2"/>
      <c r="L68" s="4"/>
    </row>
    <row r="69" spans="1:12" s="8" customFormat="1" ht="13.5" thickBot="1">
      <c r="A69" s="483" t="s">
        <v>208</v>
      </c>
      <c r="B69" s="484"/>
      <c r="C69" s="484"/>
      <c r="D69" s="484"/>
      <c r="E69" s="176" t="s">
        <v>246</v>
      </c>
      <c r="F69" s="369" t="s">
        <v>31</v>
      </c>
      <c r="G69" s="118" t="s">
        <v>25</v>
      </c>
    </row>
    <row r="70" spans="1:12" s="8" customFormat="1" ht="13.5" thickBot="1">
      <c r="A70" s="452" t="s">
        <v>175</v>
      </c>
      <c r="B70" s="453"/>
      <c r="C70" s="453"/>
      <c r="D70" s="453"/>
      <c r="E70" s="119" t="s">
        <v>176</v>
      </c>
      <c r="F70" s="120" t="s">
        <v>177</v>
      </c>
      <c r="G70" s="121" t="s">
        <v>178</v>
      </c>
    </row>
    <row r="71" spans="1:12">
      <c r="A71" s="485" t="s">
        <v>240</v>
      </c>
      <c r="B71" s="486"/>
      <c r="C71" s="486"/>
      <c r="D71" s="486"/>
      <c r="E71" s="65">
        <v>370</v>
      </c>
      <c r="F71" s="378">
        <v>4</v>
      </c>
      <c r="G71" s="423"/>
      <c r="H71" s="4"/>
      <c r="I71" s="4"/>
      <c r="L71" s="4"/>
    </row>
    <row r="72" spans="1:12">
      <c r="A72" s="479" t="s">
        <v>244</v>
      </c>
      <c r="B72" s="448"/>
      <c r="C72" s="448"/>
      <c r="D72" s="448"/>
      <c r="E72" s="175">
        <v>1</v>
      </c>
      <c r="F72" s="379">
        <v>4</v>
      </c>
      <c r="G72" s="423"/>
      <c r="H72" s="4"/>
      <c r="I72" s="4"/>
      <c r="L72" s="4"/>
    </row>
    <row r="73" spans="1:12">
      <c r="A73" s="447" t="s">
        <v>76</v>
      </c>
      <c r="B73" s="448"/>
      <c r="C73" s="448"/>
      <c r="D73" s="448"/>
      <c r="E73" s="55">
        <v>11167</v>
      </c>
      <c r="F73" s="379">
        <v>12</v>
      </c>
      <c r="G73" s="423"/>
      <c r="H73" s="4"/>
      <c r="I73" s="4"/>
      <c r="L73" s="4"/>
    </row>
    <row r="74" spans="1:12">
      <c r="A74" s="479" t="s">
        <v>250</v>
      </c>
      <c r="B74" s="448"/>
      <c r="C74" s="448"/>
      <c r="D74" s="448"/>
      <c r="E74" s="55">
        <v>5</v>
      </c>
      <c r="F74" s="379">
        <v>12</v>
      </c>
      <c r="G74" s="423"/>
      <c r="H74" s="4"/>
      <c r="I74" s="4"/>
      <c r="L74" s="4"/>
    </row>
    <row r="75" spans="1:12">
      <c r="A75" s="491" t="s">
        <v>215</v>
      </c>
      <c r="B75" s="492"/>
      <c r="C75" s="492"/>
      <c r="D75" s="493"/>
      <c r="E75" s="55">
        <v>11167</v>
      </c>
      <c r="F75" s="379">
        <v>1</v>
      </c>
      <c r="G75" s="423"/>
      <c r="H75" s="4"/>
      <c r="I75" s="4"/>
      <c r="L75" s="4"/>
    </row>
    <row r="76" spans="1:12">
      <c r="A76" s="491" t="s">
        <v>241</v>
      </c>
      <c r="B76" s="492"/>
      <c r="C76" s="492"/>
      <c r="D76" s="493"/>
      <c r="E76" s="55">
        <v>510</v>
      </c>
      <c r="F76" s="379">
        <v>24</v>
      </c>
      <c r="G76" s="423"/>
      <c r="H76" s="4"/>
      <c r="I76" s="4"/>
      <c r="L76" s="4"/>
    </row>
    <row r="77" spans="1:12">
      <c r="A77" s="491" t="s">
        <v>242</v>
      </c>
      <c r="B77" s="492"/>
      <c r="C77" s="492"/>
      <c r="D77" s="493"/>
      <c r="E77" s="55">
        <v>1020</v>
      </c>
      <c r="F77" s="379">
        <v>24</v>
      </c>
      <c r="G77" s="423"/>
      <c r="H77" s="4"/>
      <c r="I77" s="4"/>
      <c r="L77" s="4"/>
    </row>
    <row r="78" spans="1:12">
      <c r="A78" s="491" t="s">
        <v>200</v>
      </c>
      <c r="B78" s="492"/>
      <c r="C78" s="492"/>
      <c r="D78" s="493"/>
      <c r="E78" s="55">
        <v>600</v>
      </c>
      <c r="F78" s="445">
        <v>24</v>
      </c>
      <c r="G78" s="423"/>
      <c r="H78" s="4"/>
      <c r="I78" s="4"/>
      <c r="L78" s="4"/>
    </row>
    <row r="79" spans="1:12">
      <c r="A79" s="491" t="s">
        <v>201</v>
      </c>
      <c r="B79" s="492"/>
      <c r="C79" s="492"/>
      <c r="D79" s="493"/>
      <c r="E79" s="55">
        <v>520</v>
      </c>
      <c r="F79" s="445">
        <v>24</v>
      </c>
      <c r="G79" s="423"/>
      <c r="H79" s="4"/>
      <c r="I79" s="4"/>
      <c r="L79" s="4"/>
    </row>
    <row r="80" spans="1:12">
      <c r="A80" s="491" t="s">
        <v>245</v>
      </c>
      <c r="B80" s="492"/>
      <c r="C80" s="492"/>
      <c r="D80" s="493"/>
      <c r="E80" s="55">
        <v>400</v>
      </c>
      <c r="F80" s="379">
        <v>2</v>
      </c>
      <c r="G80" s="423">
        <v>0</v>
      </c>
      <c r="H80" s="4"/>
      <c r="I80" s="4"/>
      <c r="L80" s="4"/>
    </row>
    <row r="81" spans="1:12">
      <c r="A81" s="491" t="s">
        <v>199</v>
      </c>
      <c r="B81" s="492"/>
      <c r="C81" s="492"/>
      <c r="D81" s="493"/>
      <c r="E81" s="55">
        <v>500</v>
      </c>
      <c r="F81" s="379">
        <v>2</v>
      </c>
      <c r="G81" s="423"/>
      <c r="H81" s="4"/>
      <c r="I81" s="4"/>
      <c r="L81" s="4"/>
    </row>
    <row r="82" spans="1:12">
      <c r="A82" s="491" t="s">
        <v>202</v>
      </c>
      <c r="B82" s="492"/>
      <c r="C82" s="492"/>
      <c r="D82" s="493"/>
      <c r="E82" s="55">
        <f>130+89+85</f>
        <v>304</v>
      </c>
      <c r="F82" s="379">
        <v>6</v>
      </c>
      <c r="G82" s="423"/>
      <c r="H82" s="4"/>
      <c r="I82" s="4"/>
      <c r="L82" s="4"/>
    </row>
    <row r="83" spans="1:12">
      <c r="A83" s="491" t="s">
        <v>203</v>
      </c>
      <c r="B83" s="492"/>
      <c r="C83" s="492"/>
      <c r="D83" s="493"/>
      <c r="E83" s="55">
        <v>5</v>
      </c>
      <c r="F83" s="379">
        <v>12</v>
      </c>
      <c r="G83" s="423"/>
      <c r="H83" s="4"/>
      <c r="I83" s="4"/>
      <c r="L83" s="4"/>
    </row>
    <row r="84" spans="1:12">
      <c r="A84" s="491" t="s">
        <v>266</v>
      </c>
      <c r="B84" s="492"/>
      <c r="C84" s="492"/>
      <c r="D84" s="493"/>
      <c r="E84" s="175">
        <v>1</v>
      </c>
      <c r="F84" s="379">
        <v>2</v>
      </c>
      <c r="G84" s="423"/>
      <c r="H84" s="4"/>
      <c r="I84" s="4"/>
      <c r="L84" s="4"/>
    </row>
    <row r="85" spans="1:12">
      <c r="A85" s="491" t="s">
        <v>204</v>
      </c>
      <c r="B85" s="492"/>
      <c r="C85" s="492"/>
      <c r="D85" s="493"/>
      <c r="E85" s="55">
        <v>120</v>
      </c>
      <c r="F85" s="379">
        <v>2</v>
      </c>
      <c r="G85" s="423"/>
      <c r="H85" s="4"/>
      <c r="I85" s="4"/>
      <c r="L85" s="4"/>
    </row>
    <row r="86" spans="1:12">
      <c r="A86" s="491" t="s">
        <v>205</v>
      </c>
      <c r="B86" s="518"/>
      <c r="C86" s="518"/>
      <c r="D86" s="519"/>
      <c r="E86" s="128">
        <v>20</v>
      </c>
      <c r="F86" s="129">
        <v>2</v>
      </c>
      <c r="G86" s="423"/>
      <c r="H86" s="4"/>
      <c r="I86" s="4"/>
      <c r="L86" s="4"/>
    </row>
    <row r="87" spans="1:12" s="92" customFormat="1">
      <c r="A87" s="491" t="s">
        <v>206</v>
      </c>
      <c r="B87" s="518"/>
      <c r="C87" s="518"/>
      <c r="D87" s="519"/>
      <c r="E87" s="128">
        <v>7</v>
      </c>
      <c r="F87" s="129">
        <v>4</v>
      </c>
      <c r="G87" s="423"/>
    </row>
    <row r="88" spans="1:12" s="92" customFormat="1" ht="13.5" thickBot="1">
      <c r="A88" s="520" t="s">
        <v>243</v>
      </c>
      <c r="B88" s="521"/>
      <c r="C88" s="521"/>
      <c r="D88" s="522"/>
      <c r="E88" s="177">
        <v>90</v>
      </c>
      <c r="F88" s="375">
        <v>1</v>
      </c>
      <c r="G88" s="423"/>
    </row>
    <row r="89" spans="1:12" ht="13.5" thickBot="1">
      <c r="A89" s="4"/>
      <c r="B89" s="4"/>
      <c r="C89" s="4"/>
      <c r="D89" s="4"/>
      <c r="F89" s="252" t="s">
        <v>110</v>
      </c>
      <c r="G89" s="224">
        <f>ROUND(SUM(G71:G88),2)</f>
        <v>0</v>
      </c>
      <c r="H89" s="214"/>
      <c r="I89" s="102"/>
      <c r="J89" s="102"/>
      <c r="K89" s="204"/>
      <c r="L89" s="4"/>
    </row>
    <row r="90" spans="1:12" ht="33" customHeight="1" thickBot="1">
      <c r="G90" s="215"/>
      <c r="H90" s="215"/>
      <c r="I90" s="215"/>
      <c r="J90" s="214"/>
      <c r="K90" s="214"/>
    </row>
    <row r="91" spans="1:12" ht="2.25" hidden="1" customHeight="1"/>
    <row r="92" spans="1:12" s="18" customFormat="1" ht="28.5" customHeight="1" thickBot="1">
      <c r="A92" s="15"/>
      <c r="B92" s="449" t="s">
        <v>162</v>
      </c>
      <c r="C92" s="450"/>
      <c r="D92" s="450"/>
      <c r="E92" s="450"/>
      <c r="F92" s="450"/>
      <c r="G92" s="450"/>
      <c r="H92" s="450"/>
      <c r="I92" s="451"/>
      <c r="L92" s="19"/>
    </row>
    <row r="93" spans="1:12" s="18" customFormat="1" ht="23.25" customHeight="1">
      <c r="A93" s="15"/>
      <c r="B93" s="83"/>
      <c r="C93" s="376"/>
      <c r="D93" s="376"/>
      <c r="E93" s="376"/>
      <c r="F93" s="376"/>
      <c r="G93" s="376"/>
      <c r="H93" s="376"/>
      <c r="I93" s="376"/>
      <c r="L93" s="19"/>
    </row>
    <row r="94" spans="1:12" ht="13.5" thickBot="1">
      <c r="F94" s="2"/>
      <c r="J94" s="1"/>
      <c r="L94" s="4"/>
    </row>
    <row r="95" spans="1:12" ht="26.25" thickBot="1">
      <c r="A95" s="487" t="s">
        <v>27</v>
      </c>
      <c r="B95" s="488"/>
      <c r="C95" s="488"/>
      <c r="D95" s="488"/>
      <c r="E95" s="370" t="s">
        <v>195</v>
      </c>
      <c r="F95" s="123" t="s">
        <v>123</v>
      </c>
      <c r="G95" s="370" t="s">
        <v>31</v>
      </c>
      <c r="H95" s="370" t="s">
        <v>33</v>
      </c>
      <c r="I95" s="64" t="s">
        <v>25</v>
      </c>
      <c r="L95" s="4"/>
    </row>
    <row r="96" spans="1:12" ht="13.5" thickBot="1">
      <c r="A96" s="497" t="s">
        <v>175</v>
      </c>
      <c r="B96" s="498"/>
      <c r="C96" s="498"/>
      <c r="D96" s="498"/>
      <c r="E96" s="120" t="s">
        <v>176</v>
      </c>
      <c r="F96" s="120" t="s">
        <v>177</v>
      </c>
      <c r="G96" s="120" t="s">
        <v>178</v>
      </c>
      <c r="H96" s="120" t="s">
        <v>179</v>
      </c>
      <c r="I96" s="124" t="s">
        <v>183</v>
      </c>
      <c r="L96" s="4"/>
    </row>
    <row r="97" spans="1:12" ht="13.5" customHeight="1">
      <c r="A97" s="489" t="s">
        <v>209</v>
      </c>
      <c r="B97" s="490"/>
      <c r="C97" s="490"/>
      <c r="D97" s="490"/>
      <c r="E97" s="378" t="s">
        <v>116</v>
      </c>
      <c r="F97" s="65">
        <v>1450</v>
      </c>
      <c r="G97" s="378">
        <v>4</v>
      </c>
      <c r="H97" s="225"/>
      <c r="I97" s="406">
        <f>F97*G97*H97</f>
        <v>0</v>
      </c>
      <c r="L97" s="4"/>
    </row>
    <row r="98" spans="1:12" ht="31.5" customHeight="1">
      <c r="A98" s="494" t="s">
        <v>210</v>
      </c>
      <c r="B98" s="495"/>
      <c r="C98" s="495"/>
      <c r="D98" s="496"/>
      <c r="E98" s="416" t="s">
        <v>125</v>
      </c>
      <c r="F98" s="55">
        <v>176</v>
      </c>
      <c r="G98" s="379">
        <v>12</v>
      </c>
      <c r="H98" s="225"/>
      <c r="I98" s="406">
        <f>F98*G98*H98</f>
        <v>0</v>
      </c>
      <c r="L98" s="4"/>
    </row>
    <row r="99" spans="1:12" s="8" customFormat="1" ht="23.25" customHeight="1">
      <c r="A99" s="494" t="s">
        <v>74</v>
      </c>
      <c r="B99" s="495"/>
      <c r="C99" s="495"/>
      <c r="D99" s="496"/>
      <c r="E99" s="378" t="s">
        <v>116</v>
      </c>
      <c r="F99" s="417">
        <v>682</v>
      </c>
      <c r="G99" s="24">
        <v>12</v>
      </c>
      <c r="H99" s="225"/>
      <c r="I99" s="406">
        <f t="shared" ref="I99:I108" si="1">F99*G99*H99</f>
        <v>0</v>
      </c>
    </row>
    <row r="100" spans="1:12" ht="45" customHeight="1">
      <c r="A100" s="494" t="s">
        <v>264</v>
      </c>
      <c r="B100" s="495"/>
      <c r="C100" s="495"/>
      <c r="D100" s="496"/>
      <c r="E100" s="379" t="s">
        <v>117</v>
      </c>
      <c r="F100" s="55">
        <v>9033</v>
      </c>
      <c r="G100" s="379">
        <v>4</v>
      </c>
      <c r="H100" s="225"/>
      <c r="I100" s="406">
        <f t="shared" si="1"/>
        <v>0</v>
      </c>
      <c r="L100" s="4"/>
    </row>
    <row r="101" spans="1:12" ht="29.25" customHeight="1">
      <c r="A101" s="494" t="s">
        <v>265</v>
      </c>
      <c r="B101" s="495"/>
      <c r="C101" s="495"/>
      <c r="D101" s="496"/>
      <c r="E101" s="381" t="s">
        <v>117</v>
      </c>
      <c r="F101" s="55">
        <v>170</v>
      </c>
      <c r="G101" s="379">
        <v>12</v>
      </c>
      <c r="H101" s="225"/>
      <c r="I101" s="406">
        <f t="shared" si="1"/>
        <v>0</v>
      </c>
      <c r="L101" s="4"/>
    </row>
    <row r="102" spans="1:12" ht="27.75" customHeight="1">
      <c r="A102" s="457" t="s">
        <v>227</v>
      </c>
      <c r="B102" s="458"/>
      <c r="C102" s="458"/>
      <c r="D102" s="459"/>
      <c r="E102" s="416" t="s">
        <v>125</v>
      </c>
      <c r="F102" s="55">
        <v>308</v>
      </c>
      <c r="G102" s="379">
        <v>12</v>
      </c>
      <c r="H102" s="225"/>
      <c r="I102" s="406">
        <f t="shared" si="1"/>
        <v>0</v>
      </c>
      <c r="L102" s="4"/>
    </row>
    <row r="103" spans="1:12" ht="13.5" customHeight="1">
      <c r="A103" s="457" t="s">
        <v>228</v>
      </c>
      <c r="B103" s="458"/>
      <c r="C103" s="458"/>
      <c r="D103" s="459"/>
      <c r="E103" s="379" t="s">
        <v>117</v>
      </c>
      <c r="F103" s="55">
        <v>385</v>
      </c>
      <c r="G103" s="379">
        <v>4</v>
      </c>
      <c r="H103" s="225"/>
      <c r="I103" s="406">
        <f t="shared" si="1"/>
        <v>0</v>
      </c>
      <c r="L103" s="4"/>
    </row>
    <row r="104" spans="1:12" ht="13.5" customHeight="1">
      <c r="A104" s="457" t="s">
        <v>211</v>
      </c>
      <c r="B104" s="458"/>
      <c r="C104" s="458"/>
      <c r="D104" s="459"/>
      <c r="E104" s="379" t="s">
        <v>117</v>
      </c>
      <c r="F104" s="55">
        <v>3620</v>
      </c>
      <c r="G104" s="379">
        <v>4</v>
      </c>
      <c r="H104" s="225"/>
      <c r="I104" s="406">
        <f t="shared" si="1"/>
        <v>0</v>
      </c>
      <c r="L104" s="4"/>
    </row>
    <row r="105" spans="1:12" ht="13.5" customHeight="1">
      <c r="A105" s="457" t="s">
        <v>212</v>
      </c>
      <c r="B105" s="458"/>
      <c r="C105" s="458"/>
      <c r="D105" s="459"/>
      <c r="E105" s="379" t="s">
        <v>117</v>
      </c>
      <c r="F105" s="55">
        <v>220</v>
      </c>
      <c r="G105" s="379">
        <v>12</v>
      </c>
      <c r="H105" s="225"/>
      <c r="I105" s="406">
        <f t="shared" si="1"/>
        <v>0</v>
      </c>
      <c r="L105" s="4"/>
    </row>
    <row r="106" spans="1:12">
      <c r="A106" s="457" t="s">
        <v>229</v>
      </c>
      <c r="B106" s="458"/>
      <c r="C106" s="458"/>
      <c r="D106" s="459"/>
      <c r="E106" s="379" t="s">
        <v>117</v>
      </c>
      <c r="F106" s="55">
        <v>349</v>
      </c>
      <c r="G106" s="379">
        <v>4</v>
      </c>
      <c r="H106" s="225"/>
      <c r="I106" s="406">
        <f t="shared" si="1"/>
        <v>0</v>
      </c>
      <c r="L106" s="4"/>
    </row>
    <row r="107" spans="1:12">
      <c r="A107" s="457" t="s">
        <v>230</v>
      </c>
      <c r="B107" s="458"/>
      <c r="C107" s="458"/>
      <c r="D107" s="459"/>
      <c r="E107" s="379" t="s">
        <v>117</v>
      </c>
      <c r="F107" s="55">
        <v>1544</v>
      </c>
      <c r="G107" s="379">
        <v>4</v>
      </c>
      <c r="H107" s="225"/>
      <c r="I107" s="406">
        <f t="shared" si="1"/>
        <v>0</v>
      </c>
      <c r="L107" s="4"/>
    </row>
    <row r="108" spans="1:12">
      <c r="A108" s="457" t="s">
        <v>213</v>
      </c>
      <c r="B108" s="458"/>
      <c r="C108" s="458"/>
      <c r="D108" s="459"/>
      <c r="E108" s="418" t="s">
        <v>117</v>
      </c>
      <c r="F108" s="419">
        <v>200</v>
      </c>
      <c r="G108" s="420">
        <v>4</v>
      </c>
      <c r="H108" s="226"/>
      <c r="I108" s="406">
        <f t="shared" si="1"/>
        <v>0</v>
      </c>
      <c r="L108" s="4"/>
    </row>
    <row r="109" spans="1:12" ht="13.5" thickBot="1">
      <c r="A109" s="460" t="s">
        <v>75</v>
      </c>
      <c r="B109" s="461"/>
      <c r="C109" s="461"/>
      <c r="D109" s="462"/>
      <c r="E109" s="377" t="s">
        <v>117</v>
      </c>
      <c r="F109" s="56">
        <v>551</v>
      </c>
      <c r="G109" s="377">
        <v>4</v>
      </c>
      <c r="H109" s="227"/>
      <c r="I109" s="406">
        <f>F109*G109*H109</f>
        <v>0</v>
      </c>
      <c r="L109" s="4"/>
    </row>
    <row r="110" spans="1:12" ht="21" customHeight="1" thickBot="1">
      <c r="A110" s="4"/>
      <c r="B110" s="4"/>
      <c r="C110" s="4"/>
      <c r="D110" s="4"/>
      <c r="G110" s="4"/>
      <c r="H110" s="53" t="s">
        <v>110</v>
      </c>
      <c r="I110" s="224">
        <f>ROUND(SUM(I97:I109),2)</f>
        <v>0</v>
      </c>
      <c r="L110" s="4"/>
    </row>
    <row r="112" spans="1:12" ht="13.5" thickBot="1"/>
    <row r="113" spans="1:12" s="18" customFormat="1" ht="30.75" thickBot="1">
      <c r="A113" s="15"/>
      <c r="B113" s="449" t="s">
        <v>164</v>
      </c>
      <c r="C113" s="450"/>
      <c r="D113" s="450"/>
      <c r="E113" s="450"/>
      <c r="F113" s="450"/>
      <c r="G113" s="450"/>
      <c r="H113" s="450"/>
      <c r="I113" s="451"/>
      <c r="L113" s="19"/>
    </row>
    <row r="114" spans="1:12" s="18" customFormat="1" ht="30">
      <c r="A114" s="15"/>
      <c r="B114" s="83"/>
      <c r="C114" s="376"/>
      <c r="D114" s="376"/>
      <c r="E114" s="376"/>
      <c r="F114" s="376"/>
      <c r="G114" s="376"/>
      <c r="H114" s="376"/>
      <c r="I114" s="376"/>
      <c r="L114" s="19"/>
    </row>
    <row r="115" spans="1:12" ht="13.5" thickBot="1">
      <c r="E115" s="2"/>
      <c r="F115" s="2"/>
      <c r="G115" s="77"/>
      <c r="H115" s="7"/>
    </row>
    <row r="116" spans="1:12" ht="13.5" thickBot="1">
      <c r="A116" s="487" t="s">
        <v>27</v>
      </c>
      <c r="B116" s="488"/>
      <c r="C116" s="488"/>
      <c r="D116" s="370" t="s">
        <v>31</v>
      </c>
      <c r="E116" s="370" t="s">
        <v>34</v>
      </c>
      <c r="F116" s="64" t="s">
        <v>25</v>
      </c>
      <c r="G116" s="4"/>
      <c r="H116" s="4"/>
      <c r="I116" s="1"/>
      <c r="L116" s="4"/>
    </row>
    <row r="117" spans="1:12" ht="13.5" thickBot="1">
      <c r="A117" s="497" t="s">
        <v>175</v>
      </c>
      <c r="B117" s="498"/>
      <c r="C117" s="498"/>
      <c r="D117" s="120" t="s">
        <v>176</v>
      </c>
      <c r="E117" s="120" t="s">
        <v>177</v>
      </c>
      <c r="F117" s="124" t="s">
        <v>184</v>
      </c>
      <c r="G117" s="4"/>
      <c r="H117" s="4"/>
      <c r="I117" s="1"/>
      <c r="L117" s="4"/>
    </row>
    <row r="118" spans="1:12">
      <c r="A118" s="527" t="s">
        <v>30</v>
      </c>
      <c r="B118" s="486"/>
      <c r="C118" s="486"/>
      <c r="D118" s="378">
        <v>12</v>
      </c>
      <c r="E118" s="225"/>
      <c r="F118" s="406">
        <f>D118*E118</f>
        <v>0</v>
      </c>
      <c r="G118" s="4"/>
      <c r="H118" s="4"/>
      <c r="I118" s="1"/>
      <c r="L118" s="4"/>
    </row>
    <row r="119" spans="1:12" ht="13.5" thickBot="1">
      <c r="A119" s="463" t="s">
        <v>52</v>
      </c>
      <c r="B119" s="464"/>
      <c r="C119" s="464"/>
      <c r="D119" s="377">
        <v>12</v>
      </c>
      <c r="E119" s="227"/>
      <c r="F119" s="406">
        <f>D119*E119</f>
        <v>0</v>
      </c>
      <c r="G119" s="4"/>
      <c r="H119" s="4"/>
      <c r="I119" s="1"/>
      <c r="L119" s="4"/>
    </row>
    <row r="120" spans="1:12" ht="18.75" customHeight="1" thickBot="1">
      <c r="A120" s="4"/>
      <c r="B120" s="4"/>
      <c r="C120" s="4"/>
      <c r="D120" s="4"/>
      <c r="E120" s="53" t="s">
        <v>110</v>
      </c>
      <c r="F120" s="224">
        <f>ROUND(SUM(F118:F119),2)</f>
        <v>0</v>
      </c>
      <c r="G120" s="4"/>
      <c r="H120" s="4"/>
      <c r="I120" s="1"/>
      <c r="L120" s="4"/>
    </row>
    <row r="122" spans="1:12" ht="13.5" thickBot="1"/>
    <row r="123" spans="1:12" s="18" customFormat="1" ht="30.75" thickBot="1">
      <c r="A123" s="15"/>
      <c r="B123" s="449" t="s">
        <v>165</v>
      </c>
      <c r="C123" s="450"/>
      <c r="D123" s="450"/>
      <c r="E123" s="450"/>
      <c r="F123" s="450"/>
      <c r="G123" s="450"/>
      <c r="H123" s="450"/>
      <c r="I123" s="451"/>
      <c r="L123" s="19"/>
    </row>
    <row r="124" spans="1:12" s="18" customFormat="1" ht="30">
      <c r="A124" s="15"/>
      <c r="B124" s="83"/>
      <c r="C124" s="376"/>
      <c r="D124" s="376"/>
      <c r="E124" s="376"/>
      <c r="F124" s="376"/>
      <c r="G124" s="376"/>
      <c r="H124" s="376"/>
      <c r="I124" s="376"/>
      <c r="L124" s="19"/>
    </row>
    <row r="125" spans="1:12" ht="13.5" thickBot="1">
      <c r="E125" s="2"/>
      <c r="F125" s="2"/>
      <c r="H125" s="77"/>
      <c r="I125" s="7"/>
    </row>
    <row r="126" spans="1:12" ht="13.5" thickBot="1">
      <c r="A126" s="468" t="s">
        <v>27</v>
      </c>
      <c r="B126" s="469"/>
      <c r="C126" s="469"/>
      <c r="D126" s="369" t="s">
        <v>121</v>
      </c>
      <c r="E126" s="369" t="s">
        <v>122</v>
      </c>
      <c r="F126" s="369" t="s">
        <v>120</v>
      </c>
      <c r="G126" s="122" t="s">
        <v>25</v>
      </c>
      <c r="I126" s="4"/>
      <c r="K126" s="1"/>
      <c r="L126" s="4"/>
    </row>
    <row r="127" spans="1:12" ht="14.25" customHeight="1" thickBot="1">
      <c r="A127" s="454" t="s">
        <v>175</v>
      </c>
      <c r="B127" s="455"/>
      <c r="C127" s="456"/>
      <c r="D127" s="120" t="s">
        <v>176</v>
      </c>
      <c r="E127" s="120" t="s">
        <v>177</v>
      </c>
      <c r="F127" s="120" t="s">
        <v>178</v>
      </c>
      <c r="G127" s="124" t="s">
        <v>185</v>
      </c>
      <c r="I127" s="4"/>
      <c r="K127" s="1"/>
      <c r="L127" s="4"/>
    </row>
    <row r="128" spans="1:12" s="8" customFormat="1" ht="27" customHeight="1">
      <c r="A128" s="528" t="s">
        <v>151</v>
      </c>
      <c r="B128" s="529"/>
      <c r="C128" s="530"/>
      <c r="D128" s="421">
        <v>5</v>
      </c>
      <c r="E128" s="421">
        <v>246</v>
      </c>
      <c r="F128" s="228"/>
      <c r="G128" s="407">
        <f>ROUND(D128*E128*F128,2)</f>
        <v>0</v>
      </c>
      <c r="H128" s="9"/>
      <c r="K128" s="10"/>
    </row>
    <row r="129" spans="1:12" s="8" customFormat="1" ht="18" customHeight="1">
      <c r="A129" s="480" t="s">
        <v>153</v>
      </c>
      <c r="B129" s="481"/>
      <c r="C129" s="482"/>
      <c r="D129" s="24">
        <v>5</v>
      </c>
      <c r="E129" s="24">
        <v>246</v>
      </c>
      <c r="F129" s="229"/>
      <c r="G129" s="407">
        <f>ROUND(D129*E129*F129,2)</f>
        <v>0</v>
      </c>
      <c r="H129" s="9"/>
      <c r="K129" s="10"/>
    </row>
    <row r="130" spans="1:12" s="8" customFormat="1">
      <c r="A130" s="480" t="s">
        <v>154</v>
      </c>
      <c r="B130" s="481"/>
      <c r="C130" s="482"/>
      <c r="D130" s="24">
        <v>2</v>
      </c>
      <c r="E130" s="24">
        <v>52</v>
      </c>
      <c r="F130" s="229"/>
      <c r="G130" s="407">
        <f t="shared" ref="G130:G133" si="2">ROUND(D130*E130*F130,2)</f>
        <v>0</v>
      </c>
      <c r="H130" s="9"/>
      <c r="J130" s="73"/>
      <c r="K130" s="10"/>
    </row>
    <row r="131" spans="1:12" s="8" customFormat="1">
      <c r="A131" s="480" t="s">
        <v>152</v>
      </c>
      <c r="B131" s="481"/>
      <c r="C131" s="482"/>
      <c r="D131" s="24">
        <v>2</v>
      </c>
      <c r="E131" s="24">
        <v>52</v>
      </c>
      <c r="F131" s="229"/>
      <c r="G131" s="408">
        <f t="shared" si="2"/>
        <v>0</v>
      </c>
      <c r="H131" s="9"/>
      <c r="K131" s="10"/>
    </row>
    <row r="132" spans="1:12" s="8" customFormat="1" ht="37.5" customHeight="1">
      <c r="A132" s="532" t="s">
        <v>316</v>
      </c>
      <c r="B132" s="533"/>
      <c r="C132" s="534"/>
      <c r="D132" s="422">
        <v>7</v>
      </c>
      <c r="E132" s="422">
        <v>52</v>
      </c>
      <c r="F132" s="228"/>
      <c r="G132" s="407">
        <f t="shared" si="2"/>
        <v>0</v>
      </c>
      <c r="H132" s="9"/>
      <c r="K132" s="10"/>
    </row>
    <row r="133" spans="1:12" s="8" customFormat="1" ht="43.5" customHeight="1" thickBot="1">
      <c r="A133" s="465" t="s">
        <v>192</v>
      </c>
      <c r="B133" s="466"/>
      <c r="C133" s="467"/>
      <c r="D133" s="160">
        <v>8</v>
      </c>
      <c r="E133" s="160">
        <v>12</v>
      </c>
      <c r="F133" s="230"/>
      <c r="G133" s="409">
        <f t="shared" si="2"/>
        <v>0</v>
      </c>
      <c r="H133" s="9"/>
      <c r="K133" s="10"/>
    </row>
    <row r="134" spans="1:12" ht="18.75" customHeight="1" thickBot="1">
      <c r="A134" s="4"/>
      <c r="B134" s="4"/>
      <c r="C134" s="4"/>
      <c r="D134" s="4"/>
      <c r="F134" s="53" t="s">
        <v>110</v>
      </c>
      <c r="G134" s="224">
        <f>ROUND(SUM(G128:G133),2)</f>
        <v>0</v>
      </c>
      <c r="I134" s="4"/>
      <c r="K134" s="1"/>
      <c r="L134" s="4"/>
    </row>
    <row r="135" spans="1:12" ht="18.75" customHeight="1">
      <c r="A135" s="184"/>
      <c r="B135" s="179"/>
    </row>
    <row r="136" spans="1:12" ht="13.5" thickBot="1"/>
    <row r="137" spans="1:12" s="18" customFormat="1" ht="30.75" thickBot="1">
      <c r="A137" s="15"/>
      <c r="B137" s="449" t="s">
        <v>35</v>
      </c>
      <c r="C137" s="450"/>
      <c r="D137" s="450"/>
      <c r="E137" s="450"/>
      <c r="F137" s="450"/>
      <c r="G137" s="450"/>
      <c r="H137" s="450"/>
      <c r="I137" s="451"/>
      <c r="L137" s="19"/>
    </row>
    <row r="138" spans="1:12" s="18" customFormat="1" ht="30">
      <c r="A138" s="15"/>
      <c r="B138" s="83"/>
      <c r="C138" s="376"/>
      <c r="D138" s="376"/>
      <c r="E138" s="376"/>
      <c r="F138" s="376"/>
      <c r="G138" s="376"/>
      <c r="H138" s="376"/>
      <c r="I138" s="376"/>
      <c r="L138" s="19"/>
    </row>
    <row r="139" spans="1:12" ht="13.5" thickBot="1">
      <c r="H139" s="7"/>
    </row>
    <row r="140" spans="1:12" ht="13.5" thickBot="1">
      <c r="F140" s="289" t="s">
        <v>25</v>
      </c>
      <c r="G140" s="180"/>
      <c r="H140" s="4"/>
      <c r="I140" s="4"/>
      <c r="K140" s="1"/>
      <c r="L140" s="4"/>
    </row>
    <row r="141" spans="1:12">
      <c r="E141" s="156" t="s">
        <v>167</v>
      </c>
      <c r="F141" s="424">
        <f>E51</f>
        <v>0</v>
      </c>
      <c r="G141" s="181"/>
      <c r="H141" s="4"/>
      <c r="I141" s="4"/>
      <c r="K141" s="1"/>
      <c r="L141" s="4"/>
    </row>
    <row r="142" spans="1:12">
      <c r="E142" s="157" t="s">
        <v>231</v>
      </c>
      <c r="F142" s="425">
        <f>H63</f>
        <v>0</v>
      </c>
      <c r="G142" s="181"/>
      <c r="H142" s="4"/>
      <c r="I142" s="4"/>
      <c r="K142" s="1"/>
      <c r="L142" s="4"/>
    </row>
    <row r="143" spans="1:12" ht="25.5">
      <c r="E143" s="158" t="s">
        <v>160</v>
      </c>
      <c r="F143" s="425">
        <f>G89</f>
        <v>0</v>
      </c>
      <c r="G143" s="181"/>
      <c r="H143" s="4"/>
      <c r="I143" s="4"/>
      <c r="K143" s="1"/>
      <c r="L143" s="4"/>
    </row>
    <row r="144" spans="1:12">
      <c r="E144" s="157" t="s">
        <v>162</v>
      </c>
      <c r="F144" s="425">
        <f>I110</f>
        <v>0</v>
      </c>
      <c r="G144" s="181"/>
      <c r="H144" s="4"/>
      <c r="I144" s="4"/>
      <c r="K144" s="1"/>
      <c r="L144" s="4"/>
    </row>
    <row r="145" spans="1:12">
      <c r="E145" s="157" t="s">
        <v>164</v>
      </c>
      <c r="F145" s="425">
        <f>F120</f>
        <v>0</v>
      </c>
      <c r="G145" s="181"/>
      <c r="H145" s="4"/>
      <c r="I145" s="4"/>
      <c r="K145" s="1"/>
      <c r="L145" s="4"/>
    </row>
    <row r="146" spans="1:12" ht="26.25" thickBot="1">
      <c r="E146" s="159" t="s">
        <v>165</v>
      </c>
      <c r="F146" s="426">
        <f>G134</f>
        <v>0</v>
      </c>
      <c r="G146" s="181"/>
      <c r="H146" s="4"/>
      <c r="I146" s="4"/>
      <c r="K146" s="1"/>
      <c r="L146" s="4"/>
    </row>
    <row r="147" spans="1:12" ht="20.25" customHeight="1" thickBot="1">
      <c r="E147" s="53" t="s">
        <v>110</v>
      </c>
      <c r="F147" s="224">
        <f>ROUND(SUM(F141:F146),2)</f>
        <v>0</v>
      </c>
      <c r="G147" s="182"/>
      <c r="H147" s="4"/>
      <c r="I147" s="4"/>
      <c r="K147" s="1"/>
      <c r="L147" s="4"/>
    </row>
    <row r="148" spans="1:12">
      <c r="H148" s="4"/>
      <c r="I148" s="4"/>
    </row>
    <row r="149" spans="1:12" ht="15.75">
      <c r="A149" s="536" t="s">
        <v>131</v>
      </c>
      <c r="B149" s="536"/>
      <c r="C149" s="71"/>
      <c r="D149" s="71"/>
      <c r="E149" s="71"/>
      <c r="F149" s="71"/>
      <c r="G149" s="71"/>
      <c r="H149" s="71"/>
      <c r="I149" s="71"/>
      <c r="J149" s="71"/>
      <c r="K149" s="71"/>
      <c r="L149" s="4"/>
    </row>
    <row r="150" spans="1:12" s="68" customFormat="1" ht="18.75" customHeight="1">
      <c r="A150" s="535" t="s">
        <v>309</v>
      </c>
      <c r="B150" s="535"/>
      <c r="C150" s="535"/>
      <c r="D150" s="535"/>
      <c r="E150" s="535"/>
      <c r="F150" s="535"/>
      <c r="G150" s="535"/>
      <c r="H150" s="535"/>
      <c r="I150" s="535"/>
      <c r="J150" s="71"/>
      <c r="K150" s="71"/>
    </row>
    <row r="151" spans="1:12" s="32" customFormat="1" ht="15" customHeight="1">
      <c r="A151" s="535" t="s">
        <v>287</v>
      </c>
      <c r="B151" s="535"/>
      <c r="C151" s="535"/>
      <c r="D151" s="535"/>
      <c r="E151" s="535"/>
      <c r="F151" s="535"/>
      <c r="G151" s="535"/>
      <c r="H151" s="535"/>
      <c r="I151" s="373"/>
      <c r="L151" s="106"/>
    </row>
    <row r="152" spans="1:12" ht="15.75">
      <c r="A152" s="199" t="s">
        <v>172</v>
      </c>
      <c r="C152" s="195"/>
      <c r="D152" s="196"/>
      <c r="E152" s="197"/>
      <c r="F152" s="197"/>
      <c r="G152" s="196"/>
      <c r="H152" s="196"/>
      <c r="I152" s="196"/>
    </row>
    <row r="153" spans="1:12" ht="15">
      <c r="A153" s="198">
        <v>1</v>
      </c>
      <c r="B153" s="531" t="s">
        <v>271</v>
      </c>
      <c r="C153" s="531"/>
      <c r="D153" s="531"/>
      <c r="E153" s="531"/>
      <c r="F153" s="531"/>
      <c r="G153" s="531"/>
      <c r="H153" s="531"/>
      <c r="I153" s="531"/>
    </row>
    <row r="154" spans="1:12" ht="15">
      <c r="A154" s="198">
        <v>2</v>
      </c>
      <c r="B154" s="531" t="s">
        <v>286</v>
      </c>
      <c r="C154" s="531"/>
      <c r="D154" s="531"/>
      <c r="E154" s="531"/>
      <c r="F154" s="531"/>
      <c r="G154" s="531"/>
      <c r="H154" s="531"/>
      <c r="I154" s="531"/>
    </row>
    <row r="155" spans="1:12" ht="15">
      <c r="A155" s="198">
        <v>3</v>
      </c>
      <c r="B155" s="446" t="s">
        <v>315</v>
      </c>
      <c r="C155" s="446"/>
      <c r="D155" s="446"/>
      <c r="E155" s="446"/>
      <c r="F155" s="446"/>
      <c r="G155" s="446"/>
      <c r="H155" s="446"/>
      <c r="I155" s="446"/>
    </row>
    <row r="156" spans="1:12" ht="15">
      <c r="A156" s="198"/>
      <c r="B156" s="446"/>
      <c r="C156" s="446"/>
      <c r="D156" s="446"/>
      <c r="E156" s="446"/>
      <c r="F156" s="446"/>
      <c r="G156" s="446"/>
      <c r="H156" s="446"/>
      <c r="I156" s="446"/>
    </row>
    <row r="157" spans="1:12" ht="13.5" thickBot="1">
      <c r="A157" s="1"/>
    </row>
    <row r="158" spans="1:12">
      <c r="A158" s="470" t="s">
        <v>171</v>
      </c>
      <c r="B158" s="471"/>
      <c r="C158" s="471"/>
      <c r="D158" s="471"/>
      <c r="E158" s="471"/>
      <c r="F158" s="472"/>
    </row>
    <row r="159" spans="1:12">
      <c r="A159" s="473"/>
      <c r="B159" s="474"/>
      <c r="C159" s="474"/>
      <c r="D159" s="474"/>
      <c r="E159" s="474"/>
      <c r="F159" s="475"/>
    </row>
    <row r="160" spans="1:12">
      <c r="A160" s="473"/>
      <c r="B160" s="474"/>
      <c r="C160" s="474"/>
      <c r="D160" s="474"/>
      <c r="E160" s="474"/>
      <c r="F160" s="475"/>
    </row>
    <row r="161" spans="1:6">
      <c r="A161" s="473"/>
      <c r="B161" s="474"/>
      <c r="C161" s="474"/>
      <c r="D161" s="474"/>
      <c r="E161" s="474"/>
      <c r="F161" s="475"/>
    </row>
    <row r="162" spans="1:6" ht="13.5" thickBot="1">
      <c r="A162" s="476"/>
      <c r="B162" s="477"/>
      <c r="C162" s="477"/>
      <c r="D162" s="477"/>
      <c r="E162" s="477"/>
      <c r="F162" s="478"/>
    </row>
  </sheetData>
  <sheetProtection password="DD4F" sheet="1" objects="1" scenarios="1"/>
  <mergeCells count="71">
    <mergeCell ref="B154:I154"/>
    <mergeCell ref="A107:D107"/>
    <mergeCell ref="A149:B149"/>
    <mergeCell ref="A150:I150"/>
    <mergeCell ref="A81:D81"/>
    <mergeCell ref="A84:D84"/>
    <mergeCell ref="B123:I123"/>
    <mergeCell ref="A104:D104"/>
    <mergeCell ref="F11:G11"/>
    <mergeCell ref="A105:D105"/>
    <mergeCell ref="A118:C118"/>
    <mergeCell ref="A128:C128"/>
    <mergeCell ref="B153:I153"/>
    <mergeCell ref="A100:D100"/>
    <mergeCell ref="A116:C116"/>
    <mergeCell ref="A132:C132"/>
    <mergeCell ref="A131:C131"/>
    <mergeCell ref="A151:H151"/>
    <mergeCell ref="E9:F9"/>
    <mergeCell ref="B59:E59"/>
    <mergeCell ref="B61:E61"/>
    <mergeCell ref="B62:E62"/>
    <mergeCell ref="A98:D98"/>
    <mergeCell ref="A86:D86"/>
    <mergeCell ref="A87:D87"/>
    <mergeCell ref="A96:D96"/>
    <mergeCell ref="A85:D85"/>
    <mergeCell ref="A88:D88"/>
    <mergeCell ref="A75:D75"/>
    <mergeCell ref="A76:D76"/>
    <mergeCell ref="A82:D82"/>
    <mergeCell ref="A80:D80"/>
    <mergeCell ref="B60:E60"/>
    <mergeCell ref="A74:D74"/>
    <mergeCell ref="A1:J1"/>
    <mergeCell ref="A2:J2"/>
    <mergeCell ref="A3:J3"/>
    <mergeCell ref="B7:I7"/>
    <mergeCell ref="A5:J5"/>
    <mergeCell ref="A158:F162"/>
    <mergeCell ref="A72:D72"/>
    <mergeCell ref="A129:C129"/>
    <mergeCell ref="A69:D69"/>
    <mergeCell ref="A71:D71"/>
    <mergeCell ref="A95:D95"/>
    <mergeCell ref="A97:D97"/>
    <mergeCell ref="A77:D77"/>
    <mergeCell ref="A78:D78"/>
    <mergeCell ref="A79:D79"/>
    <mergeCell ref="A83:D83"/>
    <mergeCell ref="A130:C130"/>
    <mergeCell ref="A99:D99"/>
    <mergeCell ref="B92:I92"/>
    <mergeCell ref="A101:D101"/>
    <mergeCell ref="A117:C117"/>
    <mergeCell ref="B155:I156"/>
    <mergeCell ref="A73:D73"/>
    <mergeCell ref="B66:I66"/>
    <mergeCell ref="B54:I54"/>
    <mergeCell ref="A70:D70"/>
    <mergeCell ref="A127:C127"/>
    <mergeCell ref="A103:D103"/>
    <mergeCell ref="A106:D106"/>
    <mergeCell ref="A108:D108"/>
    <mergeCell ref="A109:D109"/>
    <mergeCell ref="A119:C119"/>
    <mergeCell ref="B113:I113"/>
    <mergeCell ref="A102:D102"/>
    <mergeCell ref="A133:C133"/>
    <mergeCell ref="A126:C126"/>
    <mergeCell ref="B137:I137"/>
  </mergeCells>
  <phoneticPr fontId="0" type="noConversion"/>
  <printOptions horizontalCentered="1" verticalCentered="1"/>
  <pageMargins left="0.25" right="0.25" top="0.75" bottom="0.75" header="0.3" footer="0.3"/>
  <pageSetup paperSize="8" scale="44" orientation="portrait" r:id="rId1"/>
  <headerFooter alignWithMargins="0">
    <oddFooter>&amp;C&amp;A&amp;R&amp;P/&amp;N</oddFooter>
  </headerFooter>
  <rowBreaks count="2" manualBreakCount="2">
    <brk id="53" max="12" man="1"/>
    <brk id="11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36"/>
  <sheetViews>
    <sheetView showZeros="0" topLeftCell="A43" zoomScaleNormal="100" workbookViewId="0">
      <selection activeCell="F68" sqref="F68"/>
    </sheetView>
  </sheetViews>
  <sheetFormatPr defaultRowHeight="12.75"/>
  <cols>
    <col min="1" max="1" width="9.85546875" style="2" customWidth="1"/>
    <col min="2" max="2" width="15.28515625" style="2" customWidth="1"/>
    <col min="3" max="3" width="17.28515625" style="12" customWidth="1"/>
    <col min="4" max="4" width="12.85546875" style="2" customWidth="1"/>
    <col min="5" max="5" width="32.28515625" style="4" customWidth="1"/>
    <col min="6" max="6" width="18.42578125" style="4" bestFit="1" customWidth="1"/>
    <col min="7" max="7" width="18.42578125" style="2" bestFit="1" customWidth="1"/>
    <col min="8" max="8" width="15.140625" style="2" customWidth="1"/>
    <col min="9" max="9" width="15.5703125" style="2" customWidth="1"/>
    <col min="10" max="10" width="15.140625" style="4" customWidth="1"/>
    <col min="11" max="11" width="18.85546875" style="4" customWidth="1"/>
    <col min="12" max="13" width="18.42578125" style="4" bestFit="1" customWidth="1"/>
    <col min="14" max="16384" width="9.140625" style="4"/>
  </cols>
  <sheetData>
    <row r="1" spans="1:12">
      <c r="A1" s="499" t="s">
        <v>270</v>
      </c>
      <c r="B1" s="500"/>
      <c r="C1" s="500"/>
      <c r="D1" s="500"/>
      <c r="E1" s="500"/>
      <c r="F1" s="500"/>
      <c r="G1" s="500"/>
      <c r="H1" s="500"/>
      <c r="I1" s="537"/>
      <c r="J1" s="501"/>
    </row>
    <row r="2" spans="1:12">
      <c r="A2" s="502" t="s">
        <v>269</v>
      </c>
      <c r="B2" s="503"/>
      <c r="C2" s="503"/>
      <c r="D2" s="503"/>
      <c r="E2" s="503"/>
      <c r="F2" s="503"/>
      <c r="G2" s="503"/>
      <c r="H2" s="503"/>
      <c r="I2" s="538"/>
      <c r="J2" s="504"/>
    </row>
    <row r="3" spans="1:12" ht="13.5" thickBot="1">
      <c r="A3" s="505" t="s">
        <v>317</v>
      </c>
      <c r="B3" s="506"/>
      <c r="C3" s="506"/>
      <c r="D3" s="506"/>
      <c r="E3" s="506"/>
      <c r="F3" s="506"/>
      <c r="G3" s="506"/>
      <c r="H3" s="506"/>
      <c r="I3" s="539"/>
      <c r="J3" s="507"/>
    </row>
    <row r="4" spans="1:12" ht="13.5" thickBot="1">
      <c r="A4" s="261"/>
      <c r="B4" s="261"/>
      <c r="C4" s="261"/>
      <c r="D4" s="261"/>
      <c r="E4" s="261"/>
      <c r="F4" s="261"/>
      <c r="G4" s="261"/>
      <c r="H4" s="261"/>
      <c r="I4" s="262"/>
      <c r="J4" s="262"/>
    </row>
    <row r="5" spans="1:12" ht="24" customHeight="1" thickBot="1">
      <c r="A5" s="508" t="s">
        <v>92</v>
      </c>
      <c r="B5" s="509"/>
      <c r="C5" s="509"/>
      <c r="D5" s="509"/>
      <c r="E5" s="509"/>
      <c r="F5" s="509"/>
      <c r="G5" s="509"/>
      <c r="H5" s="509"/>
      <c r="I5" s="509"/>
      <c r="J5" s="510"/>
    </row>
    <row r="6" spans="1:12" s="18" customFormat="1" ht="19.5" customHeight="1" thickBot="1">
      <c r="A6" s="36"/>
      <c r="B6" s="16"/>
      <c r="C6" s="17"/>
      <c r="D6" s="16"/>
      <c r="G6" s="16"/>
      <c r="H6" s="16"/>
      <c r="I6" s="16"/>
    </row>
    <row r="7" spans="1:12" s="18" customFormat="1" ht="29.25" customHeight="1" thickBot="1">
      <c r="A7" s="449" t="s">
        <v>156</v>
      </c>
      <c r="B7" s="450"/>
      <c r="C7" s="450"/>
      <c r="D7" s="450"/>
      <c r="E7" s="450"/>
      <c r="F7" s="450"/>
      <c r="G7" s="450"/>
      <c r="H7" s="451"/>
      <c r="J7" s="89"/>
      <c r="K7" s="19"/>
    </row>
    <row r="8" spans="1:12" ht="13.5" thickBot="1">
      <c r="A8" s="36"/>
      <c r="B8" s="40"/>
      <c r="C8" s="41"/>
      <c r="D8" s="40"/>
      <c r="E8" s="32"/>
      <c r="F8" s="32"/>
      <c r="G8" s="40"/>
      <c r="H8" s="79"/>
      <c r="I8" s="40"/>
      <c r="J8" s="32"/>
      <c r="K8" s="32"/>
    </row>
    <row r="9" spans="1:12" ht="13.5" thickBot="1">
      <c r="A9" s="40"/>
      <c r="B9" s="40"/>
      <c r="C9" s="41"/>
      <c r="D9" s="40"/>
      <c r="E9" s="511" t="s">
        <v>87</v>
      </c>
      <c r="F9" s="512"/>
      <c r="G9" s="250">
        <v>246</v>
      </c>
      <c r="H9" s="78"/>
      <c r="I9" s="78"/>
      <c r="J9" s="32"/>
      <c r="K9" s="32"/>
    </row>
    <row r="10" spans="1:12" ht="13.5" thickBot="1">
      <c r="A10" s="40"/>
      <c r="B10" s="40"/>
      <c r="C10" s="41"/>
      <c r="D10" s="40"/>
      <c r="E10" s="40"/>
      <c r="F10" s="40"/>
      <c r="G10" s="37"/>
      <c r="H10" s="78"/>
      <c r="I10" s="78"/>
      <c r="J10" s="32"/>
      <c r="K10" s="32"/>
    </row>
    <row r="11" spans="1:12" ht="13.5" thickBot="1">
      <c r="E11" s="40"/>
      <c r="F11" s="553" t="s">
        <v>186</v>
      </c>
      <c r="G11" s="451"/>
      <c r="H11" s="383"/>
      <c r="J11" s="2"/>
      <c r="K11" s="555"/>
      <c r="L11" s="555"/>
    </row>
    <row r="12" spans="1:12" s="2" customFormat="1" ht="39" thickBot="1">
      <c r="A12" s="258" t="s">
        <v>73</v>
      </c>
      <c r="B12" s="342" t="s">
        <v>31</v>
      </c>
      <c r="C12" s="342" t="s">
        <v>88</v>
      </c>
      <c r="D12" s="342" t="s">
        <v>89</v>
      </c>
      <c r="E12" s="342" t="s">
        <v>25</v>
      </c>
      <c r="F12" s="366" t="s">
        <v>312</v>
      </c>
      <c r="G12" s="337" t="s">
        <v>313</v>
      </c>
    </row>
    <row r="13" spans="1:12" s="2" customFormat="1" ht="13.5" thickBot="1">
      <c r="A13" s="259" t="s">
        <v>175</v>
      </c>
      <c r="B13" s="115" t="s">
        <v>176</v>
      </c>
      <c r="C13" s="115" t="s">
        <v>177</v>
      </c>
      <c r="D13" s="115" t="s">
        <v>178</v>
      </c>
      <c r="E13" s="115" t="s">
        <v>179</v>
      </c>
      <c r="F13" s="263" t="s">
        <v>180</v>
      </c>
      <c r="G13" s="264" t="s">
        <v>187</v>
      </c>
    </row>
    <row r="14" spans="1:12">
      <c r="A14" s="260">
        <v>5980</v>
      </c>
      <c r="B14" s="206">
        <f>$G$9</f>
        <v>246</v>
      </c>
      <c r="C14" s="207" t="s">
        <v>9</v>
      </c>
      <c r="D14" s="207" t="s">
        <v>4</v>
      </c>
      <c r="E14" s="384"/>
      <c r="F14" s="273"/>
      <c r="G14" s="274"/>
      <c r="H14" s="4"/>
      <c r="I14" s="4"/>
    </row>
    <row r="15" spans="1:12">
      <c r="A15" s="265">
        <v>1880</v>
      </c>
      <c r="B15" s="344">
        <f>$G$9</f>
        <v>246</v>
      </c>
      <c r="C15" s="208" t="s">
        <v>9</v>
      </c>
      <c r="D15" s="208" t="s">
        <v>3</v>
      </c>
      <c r="E15" s="385"/>
      <c r="F15" s="275"/>
      <c r="G15" s="232"/>
      <c r="H15" s="4"/>
      <c r="I15" s="4"/>
    </row>
    <row r="16" spans="1:12">
      <c r="A16" s="265">
        <v>75</v>
      </c>
      <c r="B16" s="344">
        <f>$G$9</f>
        <v>246</v>
      </c>
      <c r="C16" s="208" t="s">
        <v>9</v>
      </c>
      <c r="D16" s="208" t="s">
        <v>2</v>
      </c>
      <c r="E16" s="385"/>
      <c r="F16" s="275"/>
      <c r="G16" s="232"/>
      <c r="H16" s="4"/>
      <c r="I16" s="4"/>
    </row>
    <row r="17" spans="1:9">
      <c r="A17" s="265">
        <v>432</v>
      </c>
      <c r="B17" s="344">
        <f>$G$9</f>
        <v>246</v>
      </c>
      <c r="C17" s="208" t="s">
        <v>10</v>
      </c>
      <c r="D17" s="208" t="s">
        <v>4</v>
      </c>
      <c r="E17" s="385"/>
      <c r="F17" s="275"/>
      <c r="G17" s="232"/>
      <c r="H17" s="4"/>
      <c r="I17" s="4"/>
    </row>
    <row r="18" spans="1:9">
      <c r="A18" s="265">
        <v>256</v>
      </c>
      <c r="B18" s="344">
        <f>$G$9</f>
        <v>246</v>
      </c>
      <c r="C18" s="208" t="s">
        <v>12</v>
      </c>
      <c r="D18" s="208" t="s">
        <v>4</v>
      </c>
      <c r="E18" s="385"/>
      <c r="F18" s="275"/>
      <c r="G18" s="232"/>
      <c r="H18" s="4"/>
      <c r="I18" s="4"/>
    </row>
    <row r="19" spans="1:9">
      <c r="A19" s="265">
        <f>27+29</f>
        <v>56</v>
      </c>
      <c r="B19" s="344">
        <v>52</v>
      </c>
      <c r="C19" s="208" t="s">
        <v>13</v>
      </c>
      <c r="D19" s="208" t="s">
        <v>4</v>
      </c>
      <c r="E19" s="385"/>
      <c r="F19" s="220" t="s">
        <v>155</v>
      </c>
      <c r="G19" s="217" t="s">
        <v>155</v>
      </c>
      <c r="H19" s="4"/>
      <c r="I19" s="4"/>
    </row>
    <row r="20" spans="1:9">
      <c r="A20" s="265">
        <v>814</v>
      </c>
      <c r="B20" s="344">
        <f t="shared" ref="B20:B37" si="0">$G$9</f>
        <v>246</v>
      </c>
      <c r="C20" s="208" t="s">
        <v>77</v>
      </c>
      <c r="D20" s="208" t="s">
        <v>4</v>
      </c>
      <c r="E20" s="385"/>
      <c r="F20" s="276" t="s">
        <v>155</v>
      </c>
      <c r="G20" s="217" t="s">
        <v>155</v>
      </c>
      <c r="H20" s="4"/>
      <c r="I20" s="4"/>
    </row>
    <row r="21" spans="1:9">
      <c r="A21" s="265">
        <v>23</v>
      </c>
      <c r="B21" s="344">
        <v>52</v>
      </c>
      <c r="C21" s="208" t="s">
        <v>14</v>
      </c>
      <c r="D21" s="208" t="s">
        <v>8</v>
      </c>
      <c r="E21" s="385"/>
      <c r="F21" s="220" t="s">
        <v>155</v>
      </c>
      <c r="G21" s="217" t="s">
        <v>155</v>
      </c>
      <c r="H21" s="4"/>
      <c r="I21" s="4"/>
    </row>
    <row r="22" spans="1:9">
      <c r="A22" s="265">
        <v>48</v>
      </c>
      <c r="B22" s="344">
        <f t="shared" si="0"/>
        <v>246</v>
      </c>
      <c r="C22" s="208" t="s">
        <v>80</v>
      </c>
      <c r="D22" s="208" t="s">
        <v>4</v>
      </c>
      <c r="E22" s="385"/>
      <c r="F22" s="220" t="s">
        <v>155</v>
      </c>
      <c r="G22" s="217" t="s">
        <v>155</v>
      </c>
      <c r="H22" s="4"/>
      <c r="I22" s="4"/>
    </row>
    <row r="23" spans="1:9">
      <c r="A23" s="265">
        <v>108</v>
      </c>
      <c r="B23" s="344">
        <f t="shared" si="0"/>
        <v>246</v>
      </c>
      <c r="C23" s="208" t="s">
        <v>78</v>
      </c>
      <c r="D23" s="208" t="s">
        <v>4</v>
      </c>
      <c r="E23" s="385"/>
      <c r="F23" s="220" t="s">
        <v>155</v>
      </c>
      <c r="G23" s="217" t="s">
        <v>155</v>
      </c>
      <c r="H23" s="4"/>
      <c r="I23" s="4"/>
    </row>
    <row r="24" spans="1:9">
      <c r="A24" s="265">
        <v>419</v>
      </c>
      <c r="B24" s="344">
        <f t="shared" si="0"/>
        <v>246</v>
      </c>
      <c r="C24" s="208" t="s">
        <v>79</v>
      </c>
      <c r="D24" s="208" t="s">
        <v>3</v>
      </c>
      <c r="E24" s="385"/>
      <c r="F24" s="220" t="s">
        <v>155</v>
      </c>
      <c r="G24" s="217" t="s">
        <v>155</v>
      </c>
      <c r="H24" s="4"/>
      <c r="I24" s="4"/>
    </row>
    <row r="25" spans="1:9">
      <c r="A25" s="265">
        <v>147</v>
      </c>
      <c r="B25" s="344">
        <f t="shared" si="0"/>
        <v>246</v>
      </c>
      <c r="C25" s="208" t="s">
        <v>79</v>
      </c>
      <c r="D25" s="208" t="s">
        <v>4</v>
      </c>
      <c r="E25" s="385"/>
      <c r="F25" s="220" t="s">
        <v>155</v>
      </c>
      <c r="G25" s="217" t="s">
        <v>155</v>
      </c>
      <c r="H25" s="4"/>
      <c r="I25" s="4"/>
    </row>
    <row r="26" spans="1:9">
      <c r="A26" s="265">
        <v>135</v>
      </c>
      <c r="B26" s="344">
        <f t="shared" si="0"/>
        <v>246</v>
      </c>
      <c r="C26" s="208" t="s">
        <v>66</v>
      </c>
      <c r="D26" s="208" t="s">
        <v>7</v>
      </c>
      <c r="E26" s="385"/>
      <c r="F26" s="220" t="s">
        <v>155</v>
      </c>
      <c r="G26" s="217" t="s">
        <v>155</v>
      </c>
      <c r="H26" s="4"/>
      <c r="I26" s="4"/>
    </row>
    <row r="27" spans="1:9">
      <c r="A27" s="265">
        <v>41</v>
      </c>
      <c r="B27" s="344">
        <f t="shared" si="0"/>
        <v>246</v>
      </c>
      <c r="C27" s="208" t="s">
        <v>67</v>
      </c>
      <c r="D27" s="208" t="s">
        <v>4</v>
      </c>
      <c r="E27" s="385"/>
      <c r="F27" s="220" t="s">
        <v>155</v>
      </c>
      <c r="G27" s="217" t="s">
        <v>155</v>
      </c>
      <c r="H27" s="4"/>
      <c r="I27" s="4"/>
    </row>
    <row r="28" spans="1:9">
      <c r="A28" s="265">
        <v>12</v>
      </c>
      <c r="B28" s="344">
        <f t="shared" si="0"/>
        <v>246</v>
      </c>
      <c r="C28" s="208" t="s">
        <v>17</v>
      </c>
      <c r="D28" s="208" t="s">
        <v>7</v>
      </c>
      <c r="E28" s="385"/>
      <c r="F28" s="220" t="s">
        <v>155</v>
      </c>
      <c r="G28" s="217" t="s">
        <v>155</v>
      </c>
      <c r="H28" s="4"/>
      <c r="I28" s="4"/>
    </row>
    <row r="29" spans="1:9">
      <c r="A29" s="265">
        <v>502</v>
      </c>
      <c r="B29" s="344">
        <f t="shared" si="0"/>
        <v>246</v>
      </c>
      <c r="C29" s="208" t="s">
        <v>18</v>
      </c>
      <c r="D29" s="208" t="s">
        <v>7</v>
      </c>
      <c r="E29" s="385"/>
      <c r="F29" s="392" t="s">
        <v>155</v>
      </c>
      <c r="G29" s="393" t="s">
        <v>155</v>
      </c>
      <c r="H29" s="4"/>
      <c r="I29" s="4"/>
    </row>
    <row r="30" spans="1:9">
      <c r="A30" s="265">
        <v>70</v>
      </c>
      <c r="B30" s="344">
        <f t="shared" si="0"/>
        <v>246</v>
      </c>
      <c r="C30" s="208" t="s">
        <v>19</v>
      </c>
      <c r="D30" s="208" t="s">
        <v>4</v>
      </c>
      <c r="E30" s="385"/>
      <c r="F30" s="277"/>
      <c r="G30" s="232"/>
      <c r="H30" s="4"/>
      <c r="I30" s="4"/>
    </row>
    <row r="31" spans="1:9" s="31" customFormat="1">
      <c r="A31" s="265">
        <v>12</v>
      </c>
      <c r="B31" s="344">
        <f t="shared" si="0"/>
        <v>246</v>
      </c>
      <c r="C31" s="208" t="s">
        <v>68</v>
      </c>
      <c r="D31" s="208" t="s">
        <v>6</v>
      </c>
      <c r="E31" s="385"/>
      <c r="F31" s="220" t="s">
        <v>155</v>
      </c>
      <c r="G31" s="217" t="s">
        <v>155</v>
      </c>
    </row>
    <row r="32" spans="1:9">
      <c r="A32" s="265">
        <f>251+16</f>
        <v>267</v>
      </c>
      <c r="B32" s="344">
        <f t="shared" si="0"/>
        <v>246</v>
      </c>
      <c r="C32" s="208" t="s">
        <v>69</v>
      </c>
      <c r="D32" s="208" t="s">
        <v>2</v>
      </c>
      <c r="E32" s="385"/>
      <c r="F32" s="220" t="s">
        <v>155</v>
      </c>
      <c r="G32" s="217" t="s">
        <v>155</v>
      </c>
      <c r="H32" s="4"/>
      <c r="I32" s="4"/>
    </row>
    <row r="33" spans="1:12">
      <c r="A33" s="265">
        <v>190</v>
      </c>
      <c r="B33" s="344">
        <f t="shared" si="0"/>
        <v>246</v>
      </c>
      <c r="C33" s="208" t="s">
        <v>22</v>
      </c>
      <c r="D33" s="208" t="s">
        <v>8</v>
      </c>
      <c r="E33" s="385"/>
      <c r="F33" s="277"/>
      <c r="G33" s="232"/>
      <c r="H33" s="4"/>
      <c r="I33" s="4"/>
    </row>
    <row r="34" spans="1:12">
      <c r="A34" s="265">
        <v>304</v>
      </c>
      <c r="B34" s="344">
        <f t="shared" si="0"/>
        <v>246</v>
      </c>
      <c r="C34" s="208" t="s">
        <v>22</v>
      </c>
      <c r="D34" s="208" t="s">
        <v>4</v>
      </c>
      <c r="E34" s="385"/>
      <c r="F34" s="277"/>
      <c r="G34" s="232"/>
      <c r="H34" s="4"/>
      <c r="I34" s="4"/>
    </row>
    <row r="35" spans="1:12">
      <c r="A35" s="265">
        <v>2734</v>
      </c>
      <c r="B35" s="344">
        <f t="shared" si="0"/>
        <v>246</v>
      </c>
      <c r="C35" s="208" t="s">
        <v>22</v>
      </c>
      <c r="D35" s="208" t="s">
        <v>3</v>
      </c>
      <c r="E35" s="385"/>
      <c r="F35" s="277"/>
      <c r="G35" s="232"/>
      <c r="H35" s="4"/>
      <c r="I35" s="4"/>
    </row>
    <row r="36" spans="1:12">
      <c r="A36" s="265">
        <v>63</v>
      </c>
      <c r="B36" s="344">
        <f t="shared" si="0"/>
        <v>246</v>
      </c>
      <c r="C36" s="208" t="s">
        <v>71</v>
      </c>
      <c r="D36" s="208" t="s">
        <v>4</v>
      </c>
      <c r="E36" s="385"/>
      <c r="F36" s="277"/>
      <c r="G36" s="232"/>
      <c r="H36" s="4"/>
      <c r="I36" s="4"/>
    </row>
    <row r="37" spans="1:12">
      <c r="A37" s="265">
        <v>298</v>
      </c>
      <c r="B37" s="344">
        <f t="shared" si="0"/>
        <v>246</v>
      </c>
      <c r="C37" s="208" t="s">
        <v>71</v>
      </c>
      <c r="D37" s="208" t="s">
        <v>3</v>
      </c>
      <c r="E37" s="385"/>
      <c r="F37" s="277"/>
      <c r="G37" s="232"/>
      <c r="H37" s="4"/>
      <c r="I37" s="4"/>
    </row>
    <row r="38" spans="1:12">
      <c r="A38" s="265">
        <f>652+79+15</f>
        <v>746</v>
      </c>
      <c r="B38" s="344">
        <v>52</v>
      </c>
      <c r="C38" s="208" t="s">
        <v>72</v>
      </c>
      <c r="D38" s="208" t="s">
        <v>7</v>
      </c>
      <c r="E38" s="385"/>
      <c r="F38" s="220" t="s">
        <v>155</v>
      </c>
      <c r="G38" s="217" t="s">
        <v>155</v>
      </c>
      <c r="H38" s="4"/>
      <c r="I38" s="4"/>
    </row>
    <row r="39" spans="1:12">
      <c r="A39" s="265">
        <v>20</v>
      </c>
      <c r="B39" s="344">
        <f>$G$9</f>
        <v>246</v>
      </c>
      <c r="C39" s="208" t="s">
        <v>23</v>
      </c>
      <c r="D39" s="208" t="s">
        <v>4</v>
      </c>
      <c r="E39" s="385"/>
      <c r="F39" s="277"/>
      <c r="G39" s="232"/>
      <c r="H39" s="4"/>
      <c r="I39" s="4"/>
    </row>
    <row r="40" spans="1:12">
      <c r="A40" s="265">
        <f>273+7+417</f>
        <v>697</v>
      </c>
      <c r="B40" s="344">
        <v>52</v>
      </c>
      <c r="C40" s="208" t="s">
        <v>24</v>
      </c>
      <c r="D40" s="208" t="s">
        <v>4</v>
      </c>
      <c r="E40" s="385"/>
      <c r="F40" s="220" t="s">
        <v>155</v>
      </c>
      <c r="G40" s="217" t="s">
        <v>155</v>
      </c>
      <c r="H40" s="4"/>
      <c r="I40" s="4"/>
    </row>
    <row r="41" spans="1:12">
      <c r="A41" s="265">
        <v>5978</v>
      </c>
      <c r="B41" s="209">
        <v>52</v>
      </c>
      <c r="C41" s="208" t="s">
        <v>113</v>
      </c>
      <c r="D41" s="208" t="s">
        <v>8</v>
      </c>
      <c r="E41" s="385"/>
      <c r="F41" s="220" t="s">
        <v>155</v>
      </c>
      <c r="G41" s="217" t="s">
        <v>155</v>
      </c>
      <c r="H41" s="4"/>
      <c r="I41" s="4"/>
    </row>
    <row r="42" spans="1:12" ht="13.5" thickBot="1">
      <c r="A42" s="266">
        <v>168</v>
      </c>
      <c r="B42" s="212">
        <f>$G$9</f>
        <v>246</v>
      </c>
      <c r="C42" s="210" t="s">
        <v>81</v>
      </c>
      <c r="D42" s="210" t="s">
        <v>7</v>
      </c>
      <c r="E42" s="222"/>
      <c r="F42" s="394">
        <f>ROUND(G42/B42,2)</f>
        <v>0</v>
      </c>
      <c r="G42" s="395">
        <f>ROUND(IF(E42=0,0,A42/E42*B42),2)</f>
        <v>0</v>
      </c>
      <c r="H42" s="270"/>
      <c r="I42" s="269"/>
      <c r="J42" s="269"/>
    </row>
    <row r="43" spans="1:12" ht="13.5" thickBot="1">
      <c r="A43" s="267">
        <f>SUM(A14:A42)</f>
        <v>22475</v>
      </c>
      <c r="B43" s="268" t="s">
        <v>29</v>
      </c>
      <c r="C43" s="4"/>
      <c r="D43" s="87" t="s">
        <v>110</v>
      </c>
      <c r="E43" s="335">
        <f>ROUND(SUM(E14:E42),2)</f>
        <v>0</v>
      </c>
      <c r="F43" s="211"/>
      <c r="G43" s="4"/>
      <c r="H43" s="271"/>
      <c r="I43" s="101"/>
      <c r="J43" s="204"/>
      <c r="K43" s="101"/>
      <c r="L43" s="102"/>
    </row>
    <row r="44" spans="1:12">
      <c r="A44" s="42"/>
      <c r="B44" s="40"/>
      <c r="C44" s="41"/>
      <c r="D44" s="40"/>
      <c r="E44" s="43"/>
      <c r="F44" s="32"/>
      <c r="G44" s="40"/>
      <c r="H44" s="37"/>
      <c r="I44" s="37"/>
      <c r="J44" s="272"/>
      <c r="K44" s="32"/>
    </row>
    <row r="45" spans="1:12" ht="13.5" thickBot="1">
      <c r="A45" s="23"/>
    </row>
    <row r="46" spans="1:12" s="18" customFormat="1" ht="25.5" customHeight="1" thickBot="1">
      <c r="A46" s="449" t="s">
        <v>158</v>
      </c>
      <c r="B46" s="450"/>
      <c r="C46" s="450"/>
      <c r="D46" s="450"/>
      <c r="E46" s="450"/>
      <c r="F46" s="450"/>
      <c r="G46" s="450"/>
      <c r="H46" s="451"/>
      <c r="K46" s="19"/>
    </row>
    <row r="47" spans="1:12" ht="13.5" thickBot="1">
      <c r="D47" s="1"/>
    </row>
    <row r="48" spans="1:12" ht="13.5" thickBot="1">
      <c r="D48" s="1"/>
      <c r="E48" s="511" t="s">
        <v>87</v>
      </c>
      <c r="F48" s="512"/>
      <c r="G48" s="250">
        <v>246</v>
      </c>
      <c r="H48" s="78"/>
    </row>
    <row r="49" spans="1:12">
      <c r="D49" s="1"/>
      <c r="I49" s="4"/>
    </row>
    <row r="50" spans="1:12" ht="13.5" thickBot="1">
      <c r="B50" s="4"/>
      <c r="C50" s="4"/>
      <c r="E50" s="2"/>
      <c r="F50" s="2"/>
      <c r="I50" s="7"/>
      <c r="L50" s="1"/>
    </row>
    <row r="51" spans="1:12" ht="13.5" thickBot="1">
      <c r="D51" s="1"/>
      <c r="E51" s="125" t="s">
        <v>27</v>
      </c>
      <c r="F51" s="108" t="s">
        <v>86</v>
      </c>
      <c r="G51" s="108" t="s">
        <v>85</v>
      </c>
      <c r="H51" s="113" t="s">
        <v>25</v>
      </c>
      <c r="I51" s="4"/>
    </row>
    <row r="52" spans="1:12" ht="13.5" thickBot="1">
      <c r="D52" s="1"/>
      <c r="E52" s="343" t="s">
        <v>175</v>
      </c>
      <c r="F52" s="115" t="s">
        <v>176</v>
      </c>
      <c r="G52" s="115" t="s">
        <v>182</v>
      </c>
      <c r="H52" s="117" t="s">
        <v>178</v>
      </c>
      <c r="I52" s="4"/>
    </row>
    <row r="53" spans="1:12" ht="26.25" thickBot="1">
      <c r="D53" s="1"/>
      <c r="E53" s="126" t="s">
        <v>194</v>
      </c>
      <c r="F53" s="127">
        <v>10</v>
      </c>
      <c r="G53" s="127">
        <f>F53*G48</f>
        <v>2460</v>
      </c>
      <c r="H53" s="396"/>
      <c r="I53" s="4"/>
    </row>
    <row r="54" spans="1:12" ht="13.5" thickBot="1">
      <c r="D54" s="1"/>
      <c r="E54" s="31" t="s">
        <v>276</v>
      </c>
      <c r="G54" s="53" t="s">
        <v>110</v>
      </c>
      <c r="H54" s="308">
        <f>H53</f>
        <v>0</v>
      </c>
      <c r="I54" s="4"/>
    </row>
    <row r="55" spans="1:12">
      <c r="D55" s="1"/>
    </row>
    <row r="56" spans="1:12" ht="13.5" thickBot="1">
      <c r="D56" s="1"/>
    </row>
    <row r="57" spans="1:12" s="18" customFormat="1" ht="27.75" customHeight="1" thickBot="1">
      <c r="A57" s="449" t="s">
        <v>160</v>
      </c>
      <c r="B57" s="450"/>
      <c r="C57" s="450"/>
      <c r="D57" s="450"/>
      <c r="E57" s="450"/>
      <c r="F57" s="450"/>
      <c r="G57" s="450"/>
      <c r="H57" s="451"/>
      <c r="K57" s="19"/>
    </row>
    <row r="58" spans="1:12">
      <c r="D58" s="1"/>
    </row>
    <row r="59" spans="1:12" ht="13.5" thickBot="1">
      <c r="D59" s="1"/>
      <c r="E59" s="2"/>
      <c r="F59" s="2"/>
      <c r="J59" s="2"/>
      <c r="K59" s="2"/>
    </row>
    <row r="60" spans="1:12" s="8" customFormat="1" ht="13.5" thickBot="1">
      <c r="A60" s="561" t="s">
        <v>208</v>
      </c>
      <c r="B60" s="562"/>
      <c r="C60" s="562"/>
      <c r="D60" s="562"/>
      <c r="E60" s="283" t="s">
        <v>246</v>
      </c>
      <c r="F60" s="349" t="s">
        <v>31</v>
      </c>
      <c r="G60" s="368" t="s">
        <v>25</v>
      </c>
    </row>
    <row r="61" spans="1:12" s="8" customFormat="1" ht="13.5" thickBot="1">
      <c r="A61" s="452" t="s">
        <v>175</v>
      </c>
      <c r="B61" s="453"/>
      <c r="C61" s="453"/>
      <c r="D61" s="453"/>
      <c r="E61" s="119" t="s">
        <v>176</v>
      </c>
      <c r="F61" s="120" t="s">
        <v>177</v>
      </c>
      <c r="G61" s="121" t="s">
        <v>178</v>
      </c>
    </row>
    <row r="62" spans="1:12" ht="12.75" customHeight="1">
      <c r="A62" s="542" t="s">
        <v>247</v>
      </c>
      <c r="B62" s="543"/>
      <c r="C62" s="543"/>
      <c r="D62" s="543"/>
      <c r="E62" s="284">
        <v>303</v>
      </c>
      <c r="F62" s="354">
        <v>4</v>
      </c>
      <c r="G62" s="387"/>
      <c r="H62" s="4"/>
      <c r="I62" s="4"/>
    </row>
    <row r="63" spans="1:12" ht="12.75" customHeight="1">
      <c r="A63" s="554" t="s">
        <v>76</v>
      </c>
      <c r="B63" s="549"/>
      <c r="C63" s="549"/>
      <c r="D63" s="549"/>
      <c r="E63" s="55">
        <v>5978</v>
      </c>
      <c r="F63" s="353">
        <v>12</v>
      </c>
      <c r="G63" s="390"/>
      <c r="H63" s="4"/>
      <c r="I63" s="4"/>
    </row>
    <row r="64" spans="1:12" ht="15" customHeight="1">
      <c r="A64" s="548" t="s">
        <v>250</v>
      </c>
      <c r="B64" s="549"/>
      <c r="C64" s="549"/>
      <c r="D64" s="549"/>
      <c r="E64" s="55">
        <v>3</v>
      </c>
      <c r="F64" s="353">
        <v>12</v>
      </c>
      <c r="G64" s="390"/>
      <c r="H64" s="4"/>
      <c r="I64" s="4"/>
    </row>
    <row r="65" spans="1:11" ht="12.75" customHeight="1">
      <c r="A65" s="548" t="s">
        <v>215</v>
      </c>
      <c r="B65" s="549"/>
      <c r="C65" s="549"/>
      <c r="D65" s="549"/>
      <c r="E65" s="55">
        <v>5978</v>
      </c>
      <c r="F65" s="353">
        <v>1</v>
      </c>
      <c r="G65" s="390"/>
      <c r="H65" s="4"/>
      <c r="I65" s="4"/>
    </row>
    <row r="66" spans="1:11" ht="12.75" customHeight="1">
      <c r="A66" s="548" t="s">
        <v>200</v>
      </c>
      <c r="B66" s="549"/>
      <c r="C66" s="549"/>
      <c r="D66" s="549"/>
      <c r="E66" s="55">
        <v>550</v>
      </c>
      <c r="F66" s="353">
        <v>24</v>
      </c>
      <c r="G66" s="390"/>
      <c r="H66" s="4"/>
      <c r="I66" s="4"/>
    </row>
    <row r="67" spans="1:11" ht="12.75" customHeight="1">
      <c r="A67" s="548" t="s">
        <v>201</v>
      </c>
      <c r="B67" s="549"/>
      <c r="C67" s="549"/>
      <c r="D67" s="549"/>
      <c r="E67" s="55">
        <v>500</v>
      </c>
      <c r="F67" s="353">
        <v>24</v>
      </c>
      <c r="G67" s="390"/>
      <c r="H67" s="4"/>
      <c r="I67" s="4"/>
    </row>
    <row r="68" spans="1:11" ht="12.75" customHeight="1">
      <c r="A68" s="548" t="s">
        <v>245</v>
      </c>
      <c r="B68" s="549"/>
      <c r="C68" s="549"/>
      <c r="D68" s="549"/>
      <c r="E68" s="55">
        <v>300</v>
      </c>
      <c r="F68" s="353">
        <v>2</v>
      </c>
      <c r="G68" s="390"/>
      <c r="H68" s="4"/>
      <c r="I68" s="4"/>
    </row>
    <row r="69" spans="1:11" ht="12.75" customHeight="1">
      <c r="A69" s="548" t="s">
        <v>199</v>
      </c>
      <c r="B69" s="549"/>
      <c r="C69" s="549"/>
      <c r="D69" s="549"/>
      <c r="E69" s="55">
        <v>150</v>
      </c>
      <c r="F69" s="353">
        <v>2</v>
      </c>
      <c r="G69" s="390"/>
      <c r="H69" s="4"/>
      <c r="I69" s="4"/>
    </row>
    <row r="70" spans="1:11" ht="12.75" customHeight="1">
      <c r="A70" s="548" t="s">
        <v>202</v>
      </c>
      <c r="B70" s="549"/>
      <c r="C70" s="549"/>
      <c r="D70" s="549"/>
      <c r="E70" s="55">
        <v>139</v>
      </c>
      <c r="F70" s="353">
        <v>12</v>
      </c>
      <c r="G70" s="390"/>
      <c r="H70" s="4"/>
      <c r="I70" s="4"/>
    </row>
    <row r="71" spans="1:11" ht="12.75" customHeight="1">
      <c r="A71" s="479" t="s">
        <v>205</v>
      </c>
      <c r="B71" s="550"/>
      <c r="C71" s="550"/>
      <c r="D71" s="550"/>
      <c r="E71" s="55">
        <v>17</v>
      </c>
      <c r="F71" s="285">
        <v>2</v>
      </c>
      <c r="G71" s="390"/>
      <c r="H71" s="4"/>
      <c r="I71" s="4"/>
    </row>
    <row r="72" spans="1:11" ht="12.75" customHeight="1">
      <c r="A72" s="479" t="s">
        <v>243</v>
      </c>
      <c r="B72" s="550"/>
      <c r="C72" s="550"/>
      <c r="D72" s="550"/>
      <c r="E72" s="175">
        <v>70</v>
      </c>
      <c r="F72" s="285">
        <v>1</v>
      </c>
      <c r="G72" s="390"/>
      <c r="H72" s="4"/>
      <c r="I72" s="4"/>
    </row>
    <row r="73" spans="1:11" s="92" customFormat="1" ht="13.5" thickBot="1">
      <c r="A73" s="551" t="s">
        <v>266</v>
      </c>
      <c r="B73" s="552"/>
      <c r="C73" s="552"/>
      <c r="D73" s="552"/>
      <c r="E73" s="177">
        <v>1</v>
      </c>
      <c r="F73" s="350">
        <v>2</v>
      </c>
      <c r="G73" s="388"/>
    </row>
    <row r="74" spans="1:11" ht="13.5" thickBot="1">
      <c r="A74" s="4"/>
      <c r="B74" s="4"/>
      <c r="C74" s="4"/>
      <c r="D74" s="4"/>
      <c r="F74" s="286" t="s">
        <v>110</v>
      </c>
      <c r="G74" s="224">
        <f>ROUND(SUM(G62:G73),2)</f>
        <v>0</v>
      </c>
      <c r="H74" s="4"/>
      <c r="K74" s="204"/>
    </row>
    <row r="75" spans="1:11">
      <c r="A75" s="4"/>
      <c r="B75" s="4"/>
      <c r="C75" s="4"/>
      <c r="D75" s="4"/>
      <c r="G75" s="4"/>
    </row>
    <row r="76" spans="1:11" ht="13.5" thickBot="1"/>
    <row r="77" spans="1:11" s="18" customFormat="1" ht="30" customHeight="1" thickBot="1">
      <c r="A77" s="449" t="s">
        <v>162</v>
      </c>
      <c r="B77" s="450"/>
      <c r="C77" s="450"/>
      <c r="D77" s="450"/>
      <c r="E77" s="450"/>
      <c r="F77" s="450"/>
      <c r="G77" s="450"/>
      <c r="H77" s="451"/>
      <c r="K77" s="19"/>
    </row>
    <row r="78" spans="1:11">
      <c r="E78" s="63"/>
    </row>
    <row r="79" spans="1:11" ht="13.5" thickBot="1">
      <c r="F79" s="2"/>
      <c r="J79" s="1"/>
    </row>
    <row r="80" spans="1:11" ht="26.25" thickBot="1">
      <c r="A80" s="487" t="s">
        <v>27</v>
      </c>
      <c r="B80" s="488"/>
      <c r="C80" s="488"/>
      <c r="D80" s="488"/>
      <c r="E80" s="341" t="s">
        <v>195</v>
      </c>
      <c r="F80" s="123" t="s">
        <v>123</v>
      </c>
      <c r="G80" s="341" t="s">
        <v>31</v>
      </c>
      <c r="H80" s="341" t="s">
        <v>33</v>
      </c>
      <c r="I80" s="64" t="s">
        <v>25</v>
      </c>
    </row>
    <row r="81" spans="1:12" ht="13.5" thickBot="1">
      <c r="A81" s="497" t="s">
        <v>175</v>
      </c>
      <c r="B81" s="498"/>
      <c r="C81" s="498"/>
      <c r="D81" s="498"/>
      <c r="E81" s="120" t="s">
        <v>176</v>
      </c>
      <c r="F81" s="120" t="s">
        <v>177</v>
      </c>
      <c r="G81" s="120" t="s">
        <v>178</v>
      </c>
      <c r="H81" s="120" t="s">
        <v>179</v>
      </c>
      <c r="I81" s="124" t="s">
        <v>183</v>
      </c>
    </row>
    <row r="82" spans="1:12">
      <c r="A82" s="556" t="s">
        <v>209</v>
      </c>
      <c r="B82" s="546"/>
      <c r="C82" s="546"/>
      <c r="D82" s="546"/>
      <c r="E82" s="340" t="s">
        <v>116</v>
      </c>
      <c r="F82" s="340">
        <v>138</v>
      </c>
      <c r="G82" s="340">
        <v>12</v>
      </c>
      <c r="H82" s="225"/>
      <c r="I82" s="406">
        <f>ROUND(F82*G82*H82,2)</f>
        <v>0</v>
      </c>
    </row>
    <row r="83" spans="1:12">
      <c r="A83" s="557" t="s">
        <v>124</v>
      </c>
      <c r="B83" s="558"/>
      <c r="C83" s="558"/>
      <c r="D83" s="558"/>
      <c r="E83" s="344" t="s">
        <v>117</v>
      </c>
      <c r="F83" s="344">
        <v>398</v>
      </c>
      <c r="G83" s="344">
        <v>4</v>
      </c>
      <c r="H83" s="225"/>
      <c r="I83" s="406">
        <f>ROUND(F83*G83*H83,2)</f>
        <v>0</v>
      </c>
    </row>
    <row r="84" spans="1:12" ht="13.5" thickBot="1">
      <c r="A84" s="540" t="s">
        <v>220</v>
      </c>
      <c r="B84" s="541"/>
      <c r="C84" s="541"/>
      <c r="D84" s="541"/>
      <c r="E84" s="346" t="s">
        <v>117</v>
      </c>
      <c r="F84" s="346">
        <v>3966</v>
      </c>
      <c r="G84" s="346">
        <v>4</v>
      </c>
      <c r="H84" s="225"/>
      <c r="I84" s="427">
        <f>ROUND(F84*G84*H84,2)</f>
        <v>0</v>
      </c>
    </row>
    <row r="85" spans="1:12" ht="13.5" thickBot="1">
      <c r="A85" s="4"/>
      <c r="B85" s="4"/>
      <c r="C85" s="4"/>
      <c r="D85" s="4"/>
      <c r="G85" s="4"/>
      <c r="H85" s="53" t="s">
        <v>110</v>
      </c>
      <c r="I85" s="224">
        <f>ROUND(SUM(I82:I84),2)</f>
        <v>0</v>
      </c>
    </row>
    <row r="86" spans="1:12">
      <c r="A86" s="4"/>
      <c r="B86" s="4"/>
      <c r="C86" s="4"/>
      <c r="D86" s="4"/>
      <c r="G86" s="4"/>
    </row>
    <row r="87" spans="1:12">
      <c r="A87" s="4"/>
      <c r="B87" s="4"/>
      <c r="C87" s="4"/>
      <c r="D87" s="4"/>
      <c r="G87" s="4"/>
    </row>
    <row r="88" spans="1:12">
      <c r="A88" s="4"/>
      <c r="B88" s="4"/>
      <c r="C88" s="4"/>
      <c r="D88" s="4"/>
      <c r="G88" s="4"/>
    </row>
    <row r="89" spans="1:12" ht="13.5" thickBot="1"/>
    <row r="90" spans="1:12" s="18" customFormat="1" ht="27" customHeight="1" thickBot="1">
      <c r="A90" s="449" t="s">
        <v>164</v>
      </c>
      <c r="B90" s="450"/>
      <c r="C90" s="450"/>
      <c r="D90" s="450"/>
      <c r="E90" s="450"/>
      <c r="F90" s="450"/>
      <c r="G90" s="450"/>
      <c r="H90" s="451"/>
      <c r="K90" s="19"/>
    </row>
    <row r="91" spans="1:12">
      <c r="G91" s="78"/>
      <c r="H91" s="77"/>
    </row>
    <row r="92" spans="1:12" ht="13.5" thickBot="1">
      <c r="E92" s="2"/>
      <c r="F92" s="2"/>
      <c r="G92" s="77"/>
      <c r="H92" s="7"/>
      <c r="L92" s="1"/>
    </row>
    <row r="93" spans="1:12" ht="26.25" thickBot="1">
      <c r="A93" s="468" t="s">
        <v>27</v>
      </c>
      <c r="B93" s="469"/>
      <c r="C93" s="469"/>
      <c r="D93" s="347" t="s">
        <v>31</v>
      </c>
      <c r="E93" s="347" t="s">
        <v>34</v>
      </c>
      <c r="F93" s="122" t="s">
        <v>25</v>
      </c>
      <c r="G93" s="4"/>
      <c r="H93" s="4"/>
      <c r="I93" s="1"/>
    </row>
    <row r="94" spans="1:12" ht="13.5" thickBot="1">
      <c r="A94" s="497" t="s">
        <v>175</v>
      </c>
      <c r="B94" s="498"/>
      <c r="C94" s="498"/>
      <c r="D94" s="120" t="s">
        <v>176</v>
      </c>
      <c r="E94" s="120" t="s">
        <v>177</v>
      </c>
      <c r="F94" s="124" t="s">
        <v>184</v>
      </c>
      <c r="G94" s="4"/>
      <c r="H94" s="4"/>
      <c r="I94" s="1"/>
    </row>
    <row r="95" spans="1:12">
      <c r="A95" s="545" t="s">
        <v>30</v>
      </c>
      <c r="B95" s="546"/>
      <c r="C95" s="546"/>
      <c r="D95" s="340">
        <v>12</v>
      </c>
      <c r="E95" s="225"/>
      <c r="F95" s="406">
        <f>ROUND(D95*E95,2)</f>
        <v>0</v>
      </c>
      <c r="G95" s="4"/>
      <c r="H95" s="4"/>
      <c r="I95" s="1"/>
    </row>
    <row r="96" spans="1:12" ht="13.5" thickBot="1">
      <c r="A96" s="547" t="s">
        <v>52</v>
      </c>
      <c r="B96" s="541"/>
      <c r="C96" s="541"/>
      <c r="D96" s="346">
        <v>12</v>
      </c>
      <c r="E96" s="225"/>
      <c r="F96" s="427">
        <f>ROUND(D96*E96,2)</f>
        <v>0</v>
      </c>
      <c r="G96" s="4"/>
      <c r="H96" s="4"/>
      <c r="I96" s="1"/>
    </row>
    <row r="97" spans="1:12" ht="13.5" thickBot="1">
      <c r="A97" s="4"/>
      <c r="B97" s="4"/>
      <c r="C97" s="4"/>
      <c r="D97" s="4"/>
      <c r="E97" s="53" t="s">
        <v>110</v>
      </c>
      <c r="F97" s="224">
        <f>ROUND(SUM(F95:F96),2)</f>
        <v>0</v>
      </c>
      <c r="G97" s="4"/>
      <c r="H97" s="4"/>
      <c r="I97" s="1"/>
    </row>
    <row r="98" spans="1:12" ht="14.25" customHeight="1"/>
    <row r="99" spans="1:12" ht="13.5" thickBot="1"/>
    <row r="100" spans="1:12" s="18" customFormat="1" ht="26.25" customHeight="1" thickBot="1">
      <c r="A100" s="449" t="s">
        <v>165</v>
      </c>
      <c r="B100" s="450"/>
      <c r="C100" s="450"/>
      <c r="D100" s="450"/>
      <c r="E100" s="450"/>
      <c r="F100" s="450"/>
      <c r="G100" s="450"/>
      <c r="H100" s="451"/>
      <c r="K100" s="19"/>
    </row>
    <row r="101" spans="1:12">
      <c r="H101" s="78"/>
      <c r="I101" s="77"/>
    </row>
    <row r="102" spans="1:12" ht="13.5" thickBot="1">
      <c r="E102" s="2"/>
      <c r="F102" s="2"/>
      <c r="H102" s="77"/>
      <c r="I102" s="7"/>
      <c r="L102" s="1"/>
    </row>
    <row r="103" spans="1:12" ht="13.5" thickBot="1">
      <c r="A103" s="468" t="s">
        <v>27</v>
      </c>
      <c r="B103" s="469"/>
      <c r="C103" s="469"/>
      <c r="D103" s="347" t="s">
        <v>121</v>
      </c>
      <c r="E103" s="347" t="s">
        <v>122</v>
      </c>
      <c r="F103" s="347" t="s">
        <v>120</v>
      </c>
      <c r="G103" s="122" t="s">
        <v>25</v>
      </c>
      <c r="I103" s="4"/>
    </row>
    <row r="104" spans="1:12" ht="13.5" thickBot="1">
      <c r="A104" s="497" t="s">
        <v>175</v>
      </c>
      <c r="B104" s="498"/>
      <c r="C104" s="498"/>
      <c r="D104" s="120" t="s">
        <v>176</v>
      </c>
      <c r="E104" s="120" t="s">
        <v>177</v>
      </c>
      <c r="F104" s="120" t="s">
        <v>178</v>
      </c>
      <c r="G104" s="124" t="s">
        <v>185</v>
      </c>
      <c r="I104" s="4"/>
    </row>
    <row r="105" spans="1:12" ht="26.25" customHeight="1">
      <c r="A105" s="565" t="s">
        <v>151</v>
      </c>
      <c r="B105" s="566"/>
      <c r="C105" s="566"/>
      <c r="D105" s="354">
        <v>2</v>
      </c>
      <c r="E105" s="354">
        <v>246</v>
      </c>
      <c r="F105" s="288"/>
      <c r="G105" s="428">
        <f>ROUND(D105*E105*F105,2)</f>
        <v>0</v>
      </c>
      <c r="I105" s="4"/>
    </row>
    <row r="106" spans="1:12" ht="12.75" customHeight="1">
      <c r="A106" s="563" t="s">
        <v>153</v>
      </c>
      <c r="B106" s="564"/>
      <c r="C106" s="564"/>
      <c r="D106" s="353">
        <v>2</v>
      </c>
      <c r="E106" s="353">
        <v>246</v>
      </c>
      <c r="F106" s="236"/>
      <c r="G106" s="408">
        <f>ROUND(D106*E106*F106,2)</f>
        <v>0</v>
      </c>
      <c r="I106" s="4"/>
    </row>
    <row r="107" spans="1:12" ht="12.75" customHeight="1">
      <c r="A107" s="563" t="s">
        <v>154</v>
      </c>
      <c r="B107" s="564"/>
      <c r="C107" s="564"/>
      <c r="D107" s="353">
        <v>2</v>
      </c>
      <c r="E107" s="353">
        <v>52</v>
      </c>
      <c r="F107" s="236"/>
      <c r="G107" s="408">
        <f>ROUND(D107*E107*F107,2)</f>
        <v>0</v>
      </c>
      <c r="I107" s="4"/>
    </row>
    <row r="108" spans="1:12" ht="12.75" customHeight="1">
      <c r="A108" s="563" t="s">
        <v>193</v>
      </c>
      <c r="B108" s="564"/>
      <c r="C108" s="564"/>
      <c r="D108" s="353">
        <v>1</v>
      </c>
      <c r="E108" s="353">
        <v>12</v>
      </c>
      <c r="F108" s="236"/>
      <c r="G108" s="408">
        <f>ROUND(D108*E108*F108,2)</f>
        <v>0</v>
      </c>
      <c r="I108" s="4"/>
    </row>
    <row r="109" spans="1:12" s="8" customFormat="1" ht="36" customHeight="1" thickBot="1">
      <c r="A109" s="559" t="s">
        <v>192</v>
      </c>
      <c r="B109" s="560"/>
      <c r="C109" s="560"/>
      <c r="D109" s="160">
        <v>3</v>
      </c>
      <c r="E109" s="160">
        <v>12</v>
      </c>
      <c r="F109" s="227"/>
      <c r="G109" s="429">
        <f>ROUND(D109*E109*F109,2)</f>
        <v>0</v>
      </c>
      <c r="H109" s="9"/>
      <c r="K109" s="10"/>
    </row>
    <row r="110" spans="1:12" ht="13.5" thickBot="1">
      <c r="A110" s="4"/>
      <c r="B110" s="4"/>
      <c r="C110" s="4"/>
      <c r="D110" s="4"/>
      <c r="F110" s="53" t="s">
        <v>110</v>
      </c>
      <c r="G110" s="224">
        <f>ROUND(SUM(G105:G109),2)</f>
        <v>0</v>
      </c>
      <c r="I110" s="4"/>
    </row>
    <row r="111" spans="1:12">
      <c r="A111" s="184"/>
      <c r="B111" s="179"/>
      <c r="C111" s="4"/>
      <c r="D111" s="4"/>
    </row>
    <row r="112" spans="1:12" ht="13.5" thickBot="1"/>
    <row r="113" spans="1:12" s="18" customFormat="1" ht="30" customHeight="1" thickBot="1">
      <c r="A113" s="449" t="s">
        <v>35</v>
      </c>
      <c r="B113" s="450"/>
      <c r="C113" s="450"/>
      <c r="D113" s="450"/>
      <c r="E113" s="450"/>
      <c r="F113" s="450"/>
      <c r="G113" s="450"/>
      <c r="H113" s="451"/>
      <c r="K113" s="19"/>
    </row>
    <row r="114" spans="1:12" ht="13.5" thickBot="1">
      <c r="H114" s="4"/>
      <c r="I114" s="4"/>
    </row>
    <row r="115" spans="1:12" ht="13.5" thickBot="1">
      <c r="E115" s="32"/>
      <c r="F115" s="289" t="s">
        <v>25</v>
      </c>
      <c r="G115" s="185"/>
      <c r="H115" s="4"/>
      <c r="I115" s="4"/>
    </row>
    <row r="116" spans="1:12">
      <c r="E116" s="156" t="s">
        <v>167</v>
      </c>
      <c r="F116" s="415">
        <f>E43</f>
        <v>0</v>
      </c>
      <c r="G116" s="181"/>
      <c r="H116" s="4"/>
      <c r="I116" s="4"/>
    </row>
    <row r="117" spans="1:12">
      <c r="E117" s="157" t="s">
        <v>221</v>
      </c>
      <c r="F117" s="411">
        <f>H54</f>
        <v>0</v>
      </c>
      <c r="G117" s="181"/>
      <c r="H117" s="4"/>
      <c r="I117" s="4"/>
    </row>
    <row r="118" spans="1:12" ht="25.5">
      <c r="E118" s="158" t="s">
        <v>160</v>
      </c>
      <c r="F118" s="411">
        <f>G74</f>
        <v>0</v>
      </c>
      <c r="G118" s="181"/>
      <c r="H118" s="4"/>
      <c r="I118" s="4"/>
    </row>
    <row r="119" spans="1:12">
      <c r="E119" s="157" t="s">
        <v>162</v>
      </c>
      <c r="F119" s="411">
        <f>I85</f>
        <v>0</v>
      </c>
      <c r="G119" s="181"/>
      <c r="H119" s="4"/>
      <c r="I119" s="4"/>
    </row>
    <row r="120" spans="1:12">
      <c r="E120" s="157" t="s">
        <v>164</v>
      </c>
      <c r="F120" s="411">
        <f>F97</f>
        <v>0</v>
      </c>
      <c r="G120" s="181"/>
      <c r="H120" s="4"/>
      <c r="I120" s="4"/>
    </row>
    <row r="121" spans="1:12" ht="26.25" thickBot="1">
      <c r="E121" s="159" t="s">
        <v>165</v>
      </c>
      <c r="F121" s="412">
        <f>G110</f>
        <v>0</v>
      </c>
      <c r="G121" s="181"/>
      <c r="H121" s="4"/>
      <c r="I121" s="4"/>
    </row>
    <row r="122" spans="1:12" ht="13.5" thickBot="1">
      <c r="E122" s="53" t="s">
        <v>110</v>
      </c>
      <c r="F122" s="224">
        <f>ROUND(SUM(F116:F121),2)</f>
        <v>0</v>
      </c>
      <c r="G122" s="182"/>
      <c r="H122" s="4"/>
      <c r="I122" s="4"/>
    </row>
    <row r="123" spans="1:12" ht="15.75">
      <c r="A123" s="536" t="s">
        <v>131</v>
      </c>
      <c r="B123" s="536"/>
      <c r="C123" s="71"/>
      <c r="D123" s="71"/>
      <c r="E123" s="71"/>
      <c r="F123" s="71"/>
      <c r="G123" s="71"/>
      <c r="H123" s="71"/>
      <c r="I123" s="71"/>
      <c r="J123" s="71"/>
      <c r="K123" s="71"/>
    </row>
    <row r="124" spans="1:12" s="68" customFormat="1" ht="18.75" customHeight="1">
      <c r="A124" s="535" t="s">
        <v>309</v>
      </c>
      <c r="B124" s="535"/>
      <c r="C124" s="535"/>
      <c r="D124" s="535"/>
      <c r="E124" s="535"/>
      <c r="F124" s="535"/>
      <c r="G124" s="535"/>
      <c r="H124" s="535"/>
      <c r="I124" s="535"/>
      <c r="J124" s="71"/>
      <c r="K124" s="71"/>
    </row>
    <row r="125" spans="1:12" ht="15">
      <c r="A125" s="544" t="s">
        <v>287</v>
      </c>
      <c r="B125" s="544"/>
      <c r="C125" s="544"/>
      <c r="D125" s="544"/>
      <c r="E125" s="544"/>
      <c r="F125" s="544"/>
      <c r="G125" s="544"/>
      <c r="H125" s="544"/>
      <c r="I125" s="544"/>
    </row>
    <row r="126" spans="1:12" ht="15.75">
      <c r="A126" s="199" t="s">
        <v>172</v>
      </c>
      <c r="C126" s="195"/>
      <c r="D126" s="196"/>
      <c r="E126" s="197"/>
      <c r="F126" s="197"/>
      <c r="G126" s="196"/>
      <c r="H126" s="196"/>
      <c r="I126" s="196"/>
      <c r="L126" s="1"/>
    </row>
    <row r="127" spans="1:12" ht="15">
      <c r="A127" s="198">
        <v>1</v>
      </c>
      <c r="B127" s="531" t="s">
        <v>271</v>
      </c>
      <c r="C127" s="531"/>
      <c r="D127" s="531"/>
      <c r="E127" s="531"/>
      <c r="F127" s="531"/>
      <c r="G127" s="531"/>
      <c r="H127" s="531"/>
      <c r="I127" s="531"/>
      <c r="L127" s="1"/>
    </row>
    <row r="128" spans="1:12" ht="15">
      <c r="A128" s="198">
        <v>2</v>
      </c>
      <c r="B128" s="531" t="s">
        <v>286</v>
      </c>
      <c r="C128" s="531"/>
      <c r="D128" s="531"/>
      <c r="E128" s="531"/>
      <c r="F128" s="531"/>
      <c r="G128" s="531"/>
      <c r="H128" s="531"/>
      <c r="I128" s="531"/>
      <c r="L128" s="1"/>
    </row>
    <row r="129" spans="1:12" ht="15">
      <c r="A129" s="198">
        <v>3</v>
      </c>
      <c r="B129" s="446" t="s">
        <v>315</v>
      </c>
      <c r="C129" s="446"/>
      <c r="D129" s="446"/>
      <c r="E129" s="446"/>
      <c r="F129" s="446"/>
      <c r="G129" s="446"/>
      <c r="H129" s="446"/>
      <c r="I129" s="446"/>
      <c r="L129" s="1"/>
    </row>
    <row r="130" spans="1:12" ht="15">
      <c r="A130" s="198"/>
      <c r="B130" s="446"/>
      <c r="C130" s="446"/>
      <c r="D130" s="446"/>
      <c r="E130" s="446"/>
      <c r="F130" s="446"/>
      <c r="G130" s="446"/>
      <c r="H130" s="446"/>
      <c r="I130" s="446"/>
      <c r="L130" s="1"/>
    </row>
    <row r="131" spans="1:12" ht="13.5" thickBot="1"/>
    <row r="132" spans="1:12">
      <c r="A132" s="470" t="s">
        <v>171</v>
      </c>
      <c r="B132" s="471"/>
      <c r="C132" s="471"/>
      <c r="D132" s="471"/>
      <c r="E132" s="471"/>
      <c r="F132" s="472"/>
    </row>
    <row r="133" spans="1:12">
      <c r="A133" s="473"/>
      <c r="B133" s="474"/>
      <c r="C133" s="474"/>
      <c r="D133" s="474"/>
      <c r="E133" s="474"/>
      <c r="F133" s="475"/>
    </row>
    <row r="134" spans="1:12">
      <c r="A134" s="473"/>
      <c r="B134" s="474"/>
      <c r="C134" s="474"/>
      <c r="D134" s="474"/>
      <c r="E134" s="474"/>
      <c r="F134" s="475"/>
    </row>
    <row r="135" spans="1:12">
      <c r="A135" s="473"/>
      <c r="B135" s="474"/>
      <c r="C135" s="474"/>
      <c r="D135" s="474"/>
      <c r="E135" s="474"/>
      <c r="F135" s="475"/>
    </row>
    <row r="136" spans="1:12" ht="13.5" thickBot="1">
      <c r="A136" s="476"/>
      <c r="B136" s="477"/>
      <c r="C136" s="477"/>
      <c r="D136" s="477"/>
      <c r="E136" s="477"/>
      <c r="F136" s="478"/>
    </row>
  </sheetData>
  <sheetProtection password="DD4F" sheet="1" objects="1" scenarios="1"/>
  <mergeCells count="52">
    <mergeCell ref="B129:I130"/>
    <mergeCell ref="B127:I127"/>
    <mergeCell ref="B128:I128"/>
    <mergeCell ref="A81:D81"/>
    <mergeCell ref="A94:C94"/>
    <mergeCell ref="A104:C104"/>
    <mergeCell ref="A106:C106"/>
    <mergeCell ref="A107:C107"/>
    <mergeCell ref="A100:H100"/>
    <mergeCell ref="A105:C105"/>
    <mergeCell ref="A108:C108"/>
    <mergeCell ref="K11:L11"/>
    <mergeCell ref="A123:B123"/>
    <mergeCell ref="A124:I124"/>
    <mergeCell ref="A113:H113"/>
    <mergeCell ref="A82:D82"/>
    <mergeCell ref="A83:D83"/>
    <mergeCell ref="A77:H77"/>
    <mergeCell ref="A90:H90"/>
    <mergeCell ref="A109:C109"/>
    <mergeCell ref="A68:D68"/>
    <mergeCell ref="A60:D60"/>
    <mergeCell ref="A64:D64"/>
    <mergeCell ref="A65:D65"/>
    <mergeCell ref="A66:D66"/>
    <mergeCell ref="A61:D61"/>
    <mergeCell ref="A69:D69"/>
    <mergeCell ref="A73:D73"/>
    <mergeCell ref="A72:D72"/>
    <mergeCell ref="A5:J5"/>
    <mergeCell ref="A7:H7"/>
    <mergeCell ref="A46:H46"/>
    <mergeCell ref="A57:H57"/>
    <mergeCell ref="E48:F48"/>
    <mergeCell ref="F11:G11"/>
    <mergeCell ref="A63:D63"/>
    <mergeCell ref="A132:F136"/>
    <mergeCell ref="A1:J1"/>
    <mergeCell ref="A2:J2"/>
    <mergeCell ref="A3:J3"/>
    <mergeCell ref="A84:D84"/>
    <mergeCell ref="A80:D80"/>
    <mergeCell ref="E9:F9"/>
    <mergeCell ref="A62:D62"/>
    <mergeCell ref="A125:I125"/>
    <mergeCell ref="A103:C103"/>
    <mergeCell ref="A93:C93"/>
    <mergeCell ref="A95:C95"/>
    <mergeCell ref="A96:C96"/>
    <mergeCell ref="A67:D67"/>
    <mergeCell ref="A70:D70"/>
    <mergeCell ref="A71:D71"/>
  </mergeCells>
  <phoneticPr fontId="0" type="noConversion"/>
  <printOptions horizontalCentered="1" verticalCentered="1"/>
  <pageMargins left="0.19685039370078741" right="0.19685039370078741" top="0.43307086614173229" bottom="1.1023622047244095" header="0.31496062992125984" footer="0.35433070866141736"/>
  <pageSetup paperSize="8" scale="54" orientation="portrait" r:id="rId1"/>
  <headerFooter alignWithMargins="0">
    <oddFooter>&amp;C&amp;A&amp;R&amp;P/&amp;N</oddFooter>
  </headerFooter>
  <rowBreaks count="2" manualBreakCount="2">
    <brk id="44" max="11" man="1"/>
    <brk id="89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16"/>
  <sheetViews>
    <sheetView showZeros="0" topLeftCell="A22" zoomScaleNormal="100" workbookViewId="0">
      <selection activeCell="F50" sqref="F50"/>
    </sheetView>
  </sheetViews>
  <sheetFormatPr defaultRowHeight="12.75"/>
  <cols>
    <col min="1" max="1" width="12" style="2" customWidth="1"/>
    <col min="2" max="2" width="14.7109375" style="2" customWidth="1"/>
    <col min="3" max="3" width="18.28515625" style="12" customWidth="1"/>
    <col min="4" max="4" width="13.28515625" style="2" customWidth="1"/>
    <col min="5" max="5" width="31.42578125" style="4" customWidth="1"/>
    <col min="6" max="6" width="18.42578125" style="4" bestFit="1" customWidth="1"/>
    <col min="7" max="7" width="18.42578125" style="2" bestFit="1" customWidth="1"/>
    <col min="8" max="8" width="15.42578125" style="2" customWidth="1"/>
    <col min="9" max="9" width="15.5703125" style="2" customWidth="1"/>
    <col min="10" max="10" width="15.5703125" style="4" customWidth="1"/>
    <col min="11" max="11" width="18.42578125" style="4" customWidth="1"/>
    <col min="12" max="12" width="18.42578125" style="1" bestFit="1" customWidth="1"/>
    <col min="13" max="13" width="18.42578125" style="4" bestFit="1" customWidth="1"/>
    <col min="14" max="14" width="9.42578125" style="4" customWidth="1"/>
    <col min="15" max="16384" width="9.140625" style="4"/>
  </cols>
  <sheetData>
    <row r="1" spans="1:12">
      <c r="A1" s="499" t="s">
        <v>268</v>
      </c>
      <c r="B1" s="500"/>
      <c r="C1" s="500"/>
      <c r="D1" s="500"/>
      <c r="E1" s="500"/>
      <c r="F1" s="500"/>
      <c r="G1" s="500"/>
      <c r="H1" s="500"/>
      <c r="I1" s="500"/>
      <c r="J1" s="501"/>
    </row>
    <row r="2" spans="1:12">
      <c r="A2" s="502" t="s">
        <v>269</v>
      </c>
      <c r="B2" s="503"/>
      <c r="C2" s="503"/>
      <c r="D2" s="503"/>
      <c r="E2" s="503"/>
      <c r="F2" s="503"/>
      <c r="G2" s="503"/>
      <c r="H2" s="503"/>
      <c r="I2" s="503"/>
      <c r="J2" s="504"/>
    </row>
    <row r="3" spans="1:12" ht="13.5" thickBot="1">
      <c r="A3" s="505" t="s">
        <v>317</v>
      </c>
      <c r="B3" s="506"/>
      <c r="C3" s="506"/>
      <c r="D3" s="506"/>
      <c r="E3" s="506"/>
      <c r="F3" s="506"/>
      <c r="G3" s="506"/>
      <c r="H3" s="506"/>
      <c r="I3" s="506"/>
      <c r="J3" s="507"/>
    </row>
    <row r="4" spans="1:12" ht="13.5" thickBot="1"/>
    <row r="5" spans="1:12" ht="31.5" customHeight="1" thickBot="1">
      <c r="A5" s="508" t="s">
        <v>91</v>
      </c>
      <c r="B5" s="509"/>
      <c r="C5" s="509"/>
      <c r="D5" s="509"/>
      <c r="E5" s="509"/>
      <c r="F5" s="509"/>
      <c r="G5" s="509"/>
      <c r="H5" s="509"/>
      <c r="I5" s="509"/>
      <c r="J5" s="510"/>
    </row>
    <row r="6" spans="1:12" ht="17.25" customHeight="1" thickBot="1">
      <c r="A6" s="36"/>
      <c r="B6" s="151"/>
      <c r="D6" s="3"/>
      <c r="E6" s="7"/>
    </row>
    <row r="7" spans="1:12" s="18" customFormat="1" ht="30.75" thickBot="1">
      <c r="A7" s="15"/>
      <c r="B7" s="449" t="s">
        <v>156</v>
      </c>
      <c r="C7" s="450"/>
      <c r="D7" s="450"/>
      <c r="E7" s="450"/>
      <c r="F7" s="450"/>
      <c r="G7" s="450"/>
      <c r="H7" s="450"/>
      <c r="I7" s="451"/>
      <c r="L7" s="19"/>
    </row>
    <row r="8" spans="1:12" ht="13.5" thickBot="1">
      <c r="A8" s="36"/>
      <c r="B8" s="40"/>
      <c r="E8" s="31"/>
      <c r="H8" s="7"/>
      <c r="I8" s="7"/>
    </row>
    <row r="9" spans="1:12" ht="13.5" thickBot="1">
      <c r="E9" s="511" t="s">
        <v>87</v>
      </c>
      <c r="F9" s="512"/>
      <c r="G9" s="250">
        <v>246</v>
      </c>
    </row>
    <row r="10" spans="1:12" ht="13.5" thickBot="1">
      <c r="E10" s="40"/>
      <c r="F10" s="40"/>
      <c r="G10" s="37"/>
    </row>
    <row r="11" spans="1:12" ht="13.5" thickBot="1">
      <c r="E11" s="40"/>
      <c r="F11" s="553" t="s">
        <v>186</v>
      </c>
      <c r="G11" s="451"/>
      <c r="H11" s="383"/>
      <c r="J11" s="2"/>
      <c r="L11" s="4"/>
    </row>
    <row r="12" spans="1:12" s="2" customFormat="1" ht="39" thickBot="1">
      <c r="A12" s="38" t="s">
        <v>73</v>
      </c>
      <c r="B12" s="342" t="s">
        <v>31</v>
      </c>
      <c r="C12" s="342" t="s">
        <v>88</v>
      </c>
      <c r="D12" s="342" t="s">
        <v>89</v>
      </c>
      <c r="E12" s="342" t="s">
        <v>25</v>
      </c>
      <c r="F12" s="366" t="s">
        <v>312</v>
      </c>
      <c r="G12" s="337" t="s">
        <v>313</v>
      </c>
      <c r="H12" s="5"/>
    </row>
    <row r="13" spans="1:12" s="2" customFormat="1" ht="13.5" thickBot="1">
      <c r="A13" s="116" t="s">
        <v>175</v>
      </c>
      <c r="B13" s="115" t="s">
        <v>176</v>
      </c>
      <c r="C13" s="115" t="s">
        <v>177</v>
      </c>
      <c r="D13" s="115" t="s">
        <v>178</v>
      </c>
      <c r="E13" s="115" t="s">
        <v>179</v>
      </c>
      <c r="F13" s="263" t="s">
        <v>180</v>
      </c>
      <c r="G13" s="264" t="s">
        <v>187</v>
      </c>
      <c r="H13" s="5"/>
    </row>
    <row r="14" spans="1:12">
      <c r="A14" s="278">
        <v>3458</v>
      </c>
      <c r="B14" s="354">
        <f t="shared" ref="B14:B21" si="0">$G$9</f>
        <v>246</v>
      </c>
      <c r="C14" s="290" t="s">
        <v>9</v>
      </c>
      <c r="D14" s="290" t="s">
        <v>3</v>
      </c>
      <c r="E14" s="384"/>
      <c r="F14" s="273"/>
      <c r="G14" s="274"/>
      <c r="H14" s="4"/>
      <c r="I14" s="4"/>
      <c r="L14" s="4"/>
    </row>
    <row r="15" spans="1:12">
      <c r="A15" s="220">
        <v>165</v>
      </c>
      <c r="B15" s="353">
        <f t="shared" si="0"/>
        <v>246</v>
      </c>
      <c r="C15" s="6" t="s">
        <v>12</v>
      </c>
      <c r="D15" s="6" t="s">
        <v>4</v>
      </c>
      <c r="E15" s="385"/>
      <c r="F15" s="275"/>
      <c r="G15" s="231"/>
      <c r="H15" s="4"/>
      <c r="I15" s="4"/>
      <c r="L15" s="4"/>
    </row>
    <row r="16" spans="1:12">
      <c r="A16" s="220">
        <v>36</v>
      </c>
      <c r="B16" s="353">
        <v>52</v>
      </c>
      <c r="C16" s="6" t="s">
        <v>13</v>
      </c>
      <c r="D16" s="6" t="s">
        <v>4</v>
      </c>
      <c r="E16" s="385"/>
      <c r="F16" s="220" t="s">
        <v>155</v>
      </c>
      <c r="G16" s="217" t="s">
        <v>155</v>
      </c>
      <c r="H16" s="4"/>
      <c r="I16" s="4"/>
      <c r="L16" s="4"/>
    </row>
    <row r="17" spans="1:12">
      <c r="A17" s="220">
        <v>16</v>
      </c>
      <c r="B17" s="353">
        <v>52</v>
      </c>
      <c r="C17" s="6" t="s">
        <v>14</v>
      </c>
      <c r="D17" s="6" t="s">
        <v>8</v>
      </c>
      <c r="E17" s="385"/>
      <c r="F17" s="220" t="s">
        <v>155</v>
      </c>
      <c r="G17" s="217" t="s">
        <v>155</v>
      </c>
      <c r="H17" s="4"/>
      <c r="I17" s="4"/>
      <c r="L17" s="4"/>
    </row>
    <row r="18" spans="1:12">
      <c r="A18" s="220">
        <v>53</v>
      </c>
      <c r="B18" s="353">
        <f t="shared" si="0"/>
        <v>246</v>
      </c>
      <c r="C18" s="6" t="s">
        <v>21</v>
      </c>
      <c r="D18" s="6" t="s">
        <v>4</v>
      </c>
      <c r="E18" s="385"/>
      <c r="F18" s="275"/>
      <c r="G18" s="231"/>
      <c r="H18" s="4"/>
      <c r="I18" s="4"/>
      <c r="L18" s="4"/>
    </row>
    <row r="19" spans="1:12">
      <c r="A19" s="220">
        <v>78</v>
      </c>
      <c r="B19" s="353">
        <f t="shared" si="0"/>
        <v>246</v>
      </c>
      <c r="C19" s="6" t="s">
        <v>21</v>
      </c>
      <c r="D19" s="6" t="s">
        <v>3</v>
      </c>
      <c r="E19" s="385"/>
      <c r="F19" s="275"/>
      <c r="G19" s="231"/>
      <c r="H19" s="4"/>
      <c r="I19" s="4"/>
      <c r="L19" s="4"/>
    </row>
    <row r="20" spans="1:12">
      <c r="A20" s="220">
        <v>126</v>
      </c>
      <c r="B20" s="353">
        <f t="shared" si="0"/>
        <v>246</v>
      </c>
      <c r="C20" s="6" t="s">
        <v>79</v>
      </c>
      <c r="D20" s="6" t="s">
        <v>3</v>
      </c>
      <c r="E20" s="385"/>
      <c r="F20" s="276" t="s">
        <v>155</v>
      </c>
      <c r="G20" s="217" t="s">
        <v>155</v>
      </c>
      <c r="H20" s="4"/>
      <c r="I20" s="4"/>
      <c r="L20" s="4"/>
    </row>
    <row r="21" spans="1:12">
      <c r="A21" s="220">
        <v>223</v>
      </c>
      <c r="B21" s="353">
        <f t="shared" si="0"/>
        <v>246</v>
      </c>
      <c r="C21" s="6" t="s">
        <v>66</v>
      </c>
      <c r="D21" s="6" t="s">
        <v>1</v>
      </c>
      <c r="E21" s="385"/>
      <c r="F21" s="220" t="s">
        <v>155</v>
      </c>
      <c r="G21" s="217" t="s">
        <v>155</v>
      </c>
      <c r="H21" s="4"/>
      <c r="I21" s="4"/>
      <c r="L21" s="4"/>
    </row>
    <row r="22" spans="1:12">
      <c r="A22" s="220">
        <v>82</v>
      </c>
      <c r="B22" s="353">
        <f t="shared" ref="B22:B30" si="1">$G$9</f>
        <v>246</v>
      </c>
      <c r="C22" s="6" t="s">
        <v>67</v>
      </c>
      <c r="D22" s="6" t="s">
        <v>4</v>
      </c>
      <c r="E22" s="385"/>
      <c r="F22" s="220" t="s">
        <v>155</v>
      </c>
      <c r="G22" s="217" t="s">
        <v>155</v>
      </c>
      <c r="H22" s="4"/>
      <c r="I22" s="4"/>
      <c r="L22" s="4"/>
    </row>
    <row r="23" spans="1:12">
      <c r="A23" s="220">
        <v>232</v>
      </c>
      <c r="B23" s="353">
        <f t="shared" si="1"/>
        <v>246</v>
      </c>
      <c r="C23" s="6" t="s">
        <v>18</v>
      </c>
      <c r="D23" s="6" t="s">
        <v>5</v>
      </c>
      <c r="E23" s="385"/>
      <c r="F23" s="220" t="s">
        <v>155</v>
      </c>
      <c r="G23" s="217" t="s">
        <v>155</v>
      </c>
      <c r="H23" s="4"/>
      <c r="I23" s="4"/>
      <c r="L23" s="4"/>
    </row>
    <row r="24" spans="1:12">
      <c r="A24" s="220">
        <v>108</v>
      </c>
      <c r="B24" s="353">
        <f t="shared" si="1"/>
        <v>246</v>
      </c>
      <c r="C24" s="6" t="s">
        <v>69</v>
      </c>
      <c r="D24" s="6" t="s">
        <v>2</v>
      </c>
      <c r="E24" s="385"/>
      <c r="F24" s="220" t="s">
        <v>155</v>
      </c>
      <c r="G24" s="217" t="s">
        <v>155</v>
      </c>
      <c r="H24" s="4"/>
      <c r="I24" s="4"/>
      <c r="L24" s="4"/>
    </row>
    <row r="25" spans="1:12">
      <c r="A25" s="220">
        <v>73</v>
      </c>
      <c r="B25" s="353">
        <f t="shared" si="1"/>
        <v>246</v>
      </c>
      <c r="C25" s="6" t="s">
        <v>22</v>
      </c>
      <c r="D25" s="6" t="s">
        <v>8</v>
      </c>
      <c r="E25" s="385"/>
      <c r="F25" s="275"/>
      <c r="G25" s="231"/>
      <c r="H25" s="4"/>
      <c r="I25" s="4"/>
      <c r="L25" s="4"/>
    </row>
    <row r="26" spans="1:12">
      <c r="A26" s="220">
        <v>179</v>
      </c>
      <c r="B26" s="353">
        <f t="shared" si="1"/>
        <v>246</v>
      </c>
      <c r="C26" s="6" t="s">
        <v>22</v>
      </c>
      <c r="D26" s="6" t="s">
        <v>4</v>
      </c>
      <c r="E26" s="385"/>
      <c r="F26" s="275"/>
      <c r="G26" s="231"/>
      <c r="H26" s="4"/>
      <c r="I26" s="4"/>
      <c r="L26" s="4"/>
    </row>
    <row r="27" spans="1:12">
      <c r="A27" s="220">
        <v>896</v>
      </c>
      <c r="B27" s="353">
        <f t="shared" si="1"/>
        <v>246</v>
      </c>
      <c r="C27" s="6" t="s">
        <v>22</v>
      </c>
      <c r="D27" s="6" t="s">
        <v>3</v>
      </c>
      <c r="E27" s="385"/>
      <c r="F27" s="275"/>
      <c r="G27" s="231"/>
      <c r="H27" s="4"/>
      <c r="I27" s="4"/>
      <c r="L27" s="4"/>
    </row>
    <row r="28" spans="1:12">
      <c r="A28" s="220">
        <v>157</v>
      </c>
      <c r="B28" s="353">
        <f t="shared" si="1"/>
        <v>246</v>
      </c>
      <c r="C28" s="6" t="s">
        <v>71</v>
      </c>
      <c r="D28" s="6" t="s">
        <v>3</v>
      </c>
      <c r="E28" s="385"/>
      <c r="F28" s="275"/>
      <c r="G28" s="231"/>
      <c r="H28" s="4"/>
      <c r="I28" s="4"/>
      <c r="L28" s="4"/>
    </row>
    <row r="29" spans="1:12">
      <c r="A29" s="220">
        <v>234</v>
      </c>
      <c r="B29" s="353">
        <v>52</v>
      </c>
      <c r="C29" s="6" t="s">
        <v>72</v>
      </c>
      <c r="D29" s="6" t="s">
        <v>8</v>
      </c>
      <c r="E29" s="385"/>
      <c r="F29" s="220" t="s">
        <v>155</v>
      </c>
      <c r="G29" s="217" t="s">
        <v>155</v>
      </c>
      <c r="H29" s="4"/>
      <c r="I29" s="4"/>
      <c r="L29" s="4"/>
    </row>
    <row r="30" spans="1:12">
      <c r="A30" s="220">
        <v>12</v>
      </c>
      <c r="B30" s="353">
        <f t="shared" si="1"/>
        <v>246</v>
      </c>
      <c r="C30" s="6" t="s">
        <v>23</v>
      </c>
      <c r="D30" s="6" t="s">
        <v>2</v>
      </c>
      <c r="E30" s="385"/>
      <c r="F30" s="275"/>
      <c r="G30" s="231"/>
      <c r="H30" s="4"/>
      <c r="I30" s="4"/>
      <c r="L30" s="4"/>
    </row>
    <row r="31" spans="1:12" ht="13.5" thickBot="1">
      <c r="A31" s="221">
        <v>747</v>
      </c>
      <c r="B31" s="350">
        <v>52</v>
      </c>
      <c r="C31" s="44" t="s">
        <v>113</v>
      </c>
      <c r="D31" s="44" t="s">
        <v>8</v>
      </c>
      <c r="E31" s="386"/>
      <c r="F31" s="221" t="s">
        <v>155</v>
      </c>
      <c r="G31" s="219" t="s">
        <v>155</v>
      </c>
      <c r="H31" s="4"/>
      <c r="I31" s="4"/>
      <c r="L31" s="4"/>
    </row>
    <row r="32" spans="1:12" ht="13.5" thickBot="1">
      <c r="A32" s="291">
        <f>SUM(A14:A31)</f>
        <v>6875</v>
      </c>
      <c r="B32" s="292" t="s">
        <v>29</v>
      </c>
      <c r="C32" s="4"/>
      <c r="D32" s="53" t="s">
        <v>110</v>
      </c>
      <c r="E32" s="224">
        <f>ROUND(SUM(E14:E31),2)</f>
        <v>0</v>
      </c>
      <c r="G32" s="4"/>
      <c r="H32" s="4"/>
      <c r="I32" s="4"/>
      <c r="J32" s="204"/>
      <c r="K32" s="101"/>
      <c r="L32" s="102"/>
    </row>
    <row r="33" spans="1:12">
      <c r="A33" s="23"/>
      <c r="E33" s="22"/>
    </row>
    <row r="34" spans="1:12" ht="13.5" thickBot="1">
      <c r="A34" s="23"/>
    </row>
    <row r="35" spans="1:12" s="18" customFormat="1" ht="30.75" thickBot="1">
      <c r="A35" s="15"/>
      <c r="B35" s="449" t="s">
        <v>279</v>
      </c>
      <c r="C35" s="450"/>
      <c r="D35" s="450"/>
      <c r="E35" s="450"/>
      <c r="F35" s="450"/>
      <c r="G35" s="450"/>
      <c r="H35" s="450"/>
      <c r="I35" s="451"/>
      <c r="L35" s="19"/>
    </row>
    <row r="36" spans="1:12">
      <c r="A36" s="301" t="s">
        <v>251</v>
      </c>
      <c r="B36" s="299" t="s">
        <v>232</v>
      </c>
      <c r="D36" s="1"/>
    </row>
    <row r="37" spans="1:12">
      <c r="D37" s="1"/>
    </row>
    <row r="38" spans="1:12" ht="13.5" thickBot="1">
      <c r="D38" s="1"/>
    </row>
    <row r="39" spans="1:12" s="18" customFormat="1" ht="30.75" thickBot="1">
      <c r="A39" s="15"/>
      <c r="B39" s="449" t="s">
        <v>160</v>
      </c>
      <c r="C39" s="450"/>
      <c r="D39" s="450"/>
      <c r="E39" s="450"/>
      <c r="F39" s="450"/>
      <c r="G39" s="450"/>
      <c r="H39" s="450"/>
      <c r="I39" s="451"/>
      <c r="L39" s="19"/>
    </row>
    <row r="40" spans="1:12">
      <c r="D40" s="1"/>
      <c r="L40" s="4"/>
    </row>
    <row r="41" spans="1:12" ht="13.5" thickBot="1">
      <c r="D41" s="1"/>
      <c r="E41" s="2"/>
      <c r="F41" s="2"/>
      <c r="J41" s="2"/>
      <c r="K41" s="2"/>
      <c r="L41" s="4"/>
    </row>
    <row r="42" spans="1:12" s="8" customFormat="1" ht="13.5" thickBot="1">
      <c r="A42" s="561" t="s">
        <v>208</v>
      </c>
      <c r="B42" s="562"/>
      <c r="C42" s="562"/>
      <c r="D42" s="562"/>
      <c r="E42" s="283" t="s">
        <v>246</v>
      </c>
      <c r="F42" s="349" t="s">
        <v>31</v>
      </c>
      <c r="G42" s="368" t="s">
        <v>25</v>
      </c>
    </row>
    <row r="43" spans="1:12" s="8" customFormat="1" ht="13.5" thickBot="1">
      <c r="A43" s="452" t="s">
        <v>175</v>
      </c>
      <c r="B43" s="453"/>
      <c r="C43" s="453"/>
      <c r="D43" s="453"/>
      <c r="E43" s="119" t="s">
        <v>176</v>
      </c>
      <c r="F43" s="120" t="s">
        <v>177</v>
      </c>
      <c r="G43" s="121" t="s">
        <v>178</v>
      </c>
    </row>
    <row r="44" spans="1:12">
      <c r="A44" s="569" t="s">
        <v>248</v>
      </c>
      <c r="B44" s="570"/>
      <c r="C44" s="570"/>
      <c r="D44" s="570"/>
      <c r="E44" s="284">
        <v>40</v>
      </c>
      <c r="F44" s="354">
        <v>4</v>
      </c>
      <c r="G44" s="387"/>
      <c r="H44" s="4"/>
      <c r="I44" s="4"/>
      <c r="L44" s="4"/>
    </row>
    <row r="45" spans="1:12">
      <c r="A45" s="447" t="s">
        <v>76</v>
      </c>
      <c r="B45" s="448"/>
      <c r="C45" s="448"/>
      <c r="D45" s="448"/>
      <c r="E45" s="55">
        <v>747</v>
      </c>
      <c r="F45" s="353">
        <v>12</v>
      </c>
      <c r="G45" s="390"/>
      <c r="H45" s="4"/>
      <c r="I45" s="4"/>
      <c r="L45" s="4"/>
    </row>
    <row r="46" spans="1:12">
      <c r="A46" s="479" t="s">
        <v>250</v>
      </c>
      <c r="B46" s="448"/>
      <c r="C46" s="448"/>
      <c r="D46" s="448"/>
      <c r="E46" s="55">
        <v>2</v>
      </c>
      <c r="F46" s="353">
        <v>12</v>
      </c>
      <c r="G46" s="390"/>
      <c r="H46" s="4"/>
      <c r="I46" s="4"/>
      <c r="L46" s="4"/>
    </row>
    <row r="47" spans="1:12">
      <c r="A47" s="479" t="s">
        <v>215</v>
      </c>
      <c r="B47" s="448"/>
      <c r="C47" s="448"/>
      <c r="D47" s="448"/>
      <c r="E47" s="55">
        <v>747</v>
      </c>
      <c r="F47" s="353">
        <v>1</v>
      </c>
      <c r="G47" s="390"/>
      <c r="H47" s="4"/>
      <c r="I47" s="4"/>
      <c r="L47" s="4"/>
    </row>
    <row r="48" spans="1:12">
      <c r="A48" s="479" t="s">
        <v>200</v>
      </c>
      <c r="B48" s="448"/>
      <c r="C48" s="448"/>
      <c r="D48" s="448"/>
      <c r="E48" s="55">
        <v>250</v>
      </c>
      <c r="F48" s="353">
        <v>24</v>
      </c>
      <c r="G48" s="390">
        <v>0</v>
      </c>
      <c r="H48" s="4"/>
      <c r="I48" s="4"/>
      <c r="L48" s="4"/>
    </row>
    <row r="49" spans="1:12">
      <c r="A49" s="479" t="s">
        <v>201</v>
      </c>
      <c r="B49" s="448"/>
      <c r="C49" s="448"/>
      <c r="D49" s="448"/>
      <c r="E49" s="55">
        <v>215</v>
      </c>
      <c r="F49" s="353">
        <v>24</v>
      </c>
      <c r="G49" s="390"/>
      <c r="H49" s="4"/>
      <c r="I49" s="4"/>
      <c r="L49" s="4"/>
    </row>
    <row r="50" spans="1:12">
      <c r="A50" s="479" t="s">
        <v>245</v>
      </c>
      <c r="B50" s="448"/>
      <c r="C50" s="448"/>
      <c r="D50" s="448"/>
      <c r="E50" s="55">
        <v>70</v>
      </c>
      <c r="F50" s="353">
        <v>2</v>
      </c>
      <c r="G50" s="390"/>
      <c r="H50" s="4"/>
      <c r="I50" s="4"/>
      <c r="L50" s="4"/>
    </row>
    <row r="51" spans="1:12">
      <c r="A51" s="479" t="s">
        <v>199</v>
      </c>
      <c r="B51" s="448"/>
      <c r="C51" s="448"/>
      <c r="D51" s="448"/>
      <c r="E51" s="55">
        <v>50</v>
      </c>
      <c r="F51" s="353">
        <v>2</v>
      </c>
      <c r="G51" s="390"/>
      <c r="H51" s="4"/>
      <c r="I51" s="4"/>
      <c r="L51" s="4"/>
    </row>
    <row r="52" spans="1:12">
      <c r="A52" s="479" t="s">
        <v>207</v>
      </c>
      <c r="B52" s="448"/>
      <c r="C52" s="448"/>
      <c r="D52" s="448"/>
      <c r="E52" s="55">
        <v>50</v>
      </c>
      <c r="F52" s="353">
        <v>4</v>
      </c>
      <c r="G52" s="390"/>
      <c r="H52" s="4"/>
      <c r="I52" s="4"/>
      <c r="L52" s="4"/>
    </row>
    <row r="53" spans="1:12">
      <c r="A53" s="479" t="s">
        <v>243</v>
      </c>
      <c r="B53" s="571"/>
      <c r="C53" s="571"/>
      <c r="D53" s="571"/>
      <c r="E53" s="175">
        <v>30</v>
      </c>
      <c r="F53" s="353">
        <v>1</v>
      </c>
      <c r="G53" s="390"/>
      <c r="H53" s="4"/>
      <c r="I53" s="4"/>
      <c r="L53" s="4"/>
    </row>
    <row r="54" spans="1:12">
      <c r="A54" s="479" t="s">
        <v>266</v>
      </c>
      <c r="B54" s="448"/>
      <c r="C54" s="448"/>
      <c r="D54" s="448"/>
      <c r="E54" s="175">
        <v>1</v>
      </c>
      <c r="F54" s="353">
        <v>2</v>
      </c>
      <c r="G54" s="390"/>
      <c r="H54" s="4"/>
      <c r="I54" s="4"/>
      <c r="L54" s="4"/>
    </row>
    <row r="55" spans="1:12" ht="13.5" thickBot="1">
      <c r="A55" s="551" t="s">
        <v>205</v>
      </c>
      <c r="B55" s="464"/>
      <c r="C55" s="464"/>
      <c r="D55" s="464"/>
      <c r="E55" s="56">
        <v>10</v>
      </c>
      <c r="F55" s="355">
        <v>2</v>
      </c>
      <c r="G55" s="388"/>
      <c r="H55" s="4"/>
      <c r="I55" s="4"/>
      <c r="L55" s="4"/>
    </row>
    <row r="56" spans="1:12" ht="13.5" thickBot="1">
      <c r="A56" s="4"/>
      <c r="B56" s="4"/>
      <c r="C56" s="4"/>
      <c r="D56" s="4"/>
      <c r="F56" s="286" t="s">
        <v>110</v>
      </c>
      <c r="G56" s="287">
        <f>ROUND(SUM(G44:G55),2)</f>
        <v>0</v>
      </c>
      <c r="H56" s="4"/>
      <c r="I56" s="4"/>
      <c r="K56" s="204"/>
      <c r="L56" s="4"/>
    </row>
    <row r="58" spans="1:12" ht="13.5" thickBot="1"/>
    <row r="59" spans="1:12" s="18" customFormat="1" ht="30.75" thickBot="1">
      <c r="A59" s="15"/>
      <c r="B59" s="449" t="s">
        <v>162</v>
      </c>
      <c r="C59" s="450"/>
      <c r="D59" s="450"/>
      <c r="E59" s="450"/>
      <c r="F59" s="450"/>
      <c r="G59" s="450"/>
      <c r="H59" s="450"/>
      <c r="I59" s="451"/>
      <c r="L59" s="19"/>
    </row>
    <row r="60" spans="1:12">
      <c r="J60" s="1"/>
      <c r="L60" s="4"/>
    </row>
    <row r="61" spans="1:12" ht="13.5" thickBot="1">
      <c r="F61" s="2"/>
      <c r="J61" s="1"/>
      <c r="L61" s="4"/>
    </row>
    <row r="62" spans="1:12" ht="26.25" thickBot="1">
      <c r="A62" s="487" t="s">
        <v>27</v>
      </c>
      <c r="B62" s="488"/>
      <c r="C62" s="488"/>
      <c r="D62" s="488"/>
      <c r="E62" s="341" t="s">
        <v>195</v>
      </c>
      <c r="F62" s="123" t="s">
        <v>123</v>
      </c>
      <c r="G62" s="341" t="s">
        <v>31</v>
      </c>
      <c r="H62" s="341" t="s">
        <v>33</v>
      </c>
      <c r="I62" s="64" t="s">
        <v>25</v>
      </c>
      <c r="L62" s="4"/>
    </row>
    <row r="63" spans="1:12" ht="13.5" thickBot="1">
      <c r="A63" s="497" t="s">
        <v>175</v>
      </c>
      <c r="B63" s="498"/>
      <c r="C63" s="498"/>
      <c r="D63" s="498"/>
      <c r="E63" s="120" t="s">
        <v>176</v>
      </c>
      <c r="F63" s="120" t="s">
        <v>177</v>
      </c>
      <c r="G63" s="120" t="s">
        <v>178</v>
      </c>
      <c r="H63" s="120" t="s">
        <v>179</v>
      </c>
      <c r="I63" s="124" t="s">
        <v>183</v>
      </c>
      <c r="L63" s="4"/>
    </row>
    <row r="64" spans="1:12">
      <c r="A64" s="569" t="s">
        <v>214</v>
      </c>
      <c r="B64" s="570"/>
      <c r="C64" s="570"/>
      <c r="D64" s="570"/>
      <c r="E64" s="354" t="s">
        <v>116</v>
      </c>
      <c r="F64" s="354">
        <v>250</v>
      </c>
      <c r="G64" s="354">
        <v>12</v>
      </c>
      <c r="H64" s="293"/>
      <c r="I64" s="415">
        <f>ROUND(F64*G64*H64,2)</f>
        <v>0</v>
      </c>
      <c r="L64" s="4"/>
    </row>
    <row r="65" spans="1:12" ht="13.5" thickBot="1">
      <c r="A65" s="551" t="s">
        <v>220</v>
      </c>
      <c r="B65" s="464"/>
      <c r="C65" s="464"/>
      <c r="D65" s="464"/>
      <c r="E65" s="355" t="s">
        <v>117</v>
      </c>
      <c r="F65" s="355">
        <v>3389</v>
      </c>
      <c r="G65" s="355">
        <v>4</v>
      </c>
      <c r="H65" s="233"/>
      <c r="I65" s="412">
        <f>ROUND(F65*G65*H65,2)</f>
        <v>0</v>
      </c>
      <c r="L65" s="4"/>
    </row>
    <row r="66" spans="1:12" ht="13.5" thickBot="1">
      <c r="A66" s="4"/>
      <c r="B66" s="4"/>
      <c r="C66" s="4"/>
      <c r="D66" s="4"/>
      <c r="G66" s="4"/>
      <c r="H66" s="53" t="s">
        <v>110</v>
      </c>
      <c r="I66" s="224">
        <f>ROUND(SUM(I64:I65),2)</f>
        <v>0</v>
      </c>
      <c r="L66" s="4"/>
    </row>
    <row r="67" spans="1:12">
      <c r="A67" s="4"/>
      <c r="B67" s="4"/>
      <c r="C67" s="4"/>
      <c r="D67" s="4"/>
      <c r="G67" s="4"/>
    </row>
    <row r="68" spans="1:12" ht="13.5" thickBot="1"/>
    <row r="69" spans="1:12" s="18" customFormat="1" ht="30.75" thickBot="1">
      <c r="A69" s="15"/>
      <c r="B69" s="449" t="s">
        <v>164</v>
      </c>
      <c r="C69" s="450"/>
      <c r="D69" s="450"/>
      <c r="E69" s="450"/>
      <c r="F69" s="450"/>
      <c r="G69" s="450"/>
      <c r="H69" s="450"/>
      <c r="I69" s="451"/>
      <c r="L69" s="19"/>
    </row>
    <row r="70" spans="1:12">
      <c r="G70" s="77"/>
      <c r="H70" s="7"/>
    </row>
    <row r="71" spans="1:12" ht="13.5" thickBot="1">
      <c r="E71" s="2"/>
      <c r="F71" s="2"/>
      <c r="G71" s="77"/>
      <c r="H71" s="7"/>
    </row>
    <row r="72" spans="1:12" ht="13.5" thickBot="1">
      <c r="A72" s="487" t="s">
        <v>27</v>
      </c>
      <c r="B72" s="488"/>
      <c r="C72" s="488"/>
      <c r="D72" s="341" t="s">
        <v>31</v>
      </c>
      <c r="E72" s="341" t="s">
        <v>34</v>
      </c>
      <c r="F72" s="64" t="s">
        <v>25</v>
      </c>
      <c r="G72" s="4"/>
      <c r="H72" s="4"/>
      <c r="I72" s="1"/>
      <c r="L72" s="4"/>
    </row>
    <row r="73" spans="1:12" ht="13.5" thickBot="1">
      <c r="A73" s="497" t="s">
        <v>175</v>
      </c>
      <c r="B73" s="498"/>
      <c r="C73" s="498"/>
      <c r="D73" s="120" t="s">
        <v>176</v>
      </c>
      <c r="E73" s="120" t="s">
        <v>177</v>
      </c>
      <c r="F73" s="124" t="s">
        <v>184</v>
      </c>
      <c r="G73" s="4"/>
      <c r="H73" s="4"/>
      <c r="I73" s="1"/>
      <c r="L73" s="4"/>
    </row>
    <row r="74" spans="1:12">
      <c r="A74" s="527" t="s">
        <v>30</v>
      </c>
      <c r="B74" s="486"/>
      <c r="C74" s="486"/>
      <c r="D74" s="357">
        <v>12</v>
      </c>
      <c r="E74" s="225"/>
      <c r="F74" s="406">
        <f>ROUND(D74*E74,2)</f>
        <v>0</v>
      </c>
      <c r="G74" s="4"/>
      <c r="H74" s="4"/>
      <c r="I74" s="1"/>
      <c r="L74" s="4"/>
    </row>
    <row r="75" spans="1:12" ht="13.5" thickBot="1">
      <c r="A75" s="463" t="s">
        <v>52</v>
      </c>
      <c r="B75" s="464"/>
      <c r="C75" s="464"/>
      <c r="D75" s="355">
        <v>12</v>
      </c>
      <c r="E75" s="227"/>
      <c r="F75" s="412">
        <f>ROUND(D75*E75,2)</f>
        <v>0</v>
      </c>
      <c r="G75" s="4"/>
      <c r="H75" s="4"/>
      <c r="I75" s="1"/>
      <c r="L75" s="4"/>
    </row>
    <row r="76" spans="1:12" ht="13.5" thickBot="1">
      <c r="A76" s="4"/>
      <c r="B76" s="4"/>
      <c r="C76" s="4"/>
      <c r="D76" s="4"/>
      <c r="E76" s="53" t="s">
        <v>110</v>
      </c>
      <c r="F76" s="224">
        <f>ROUND(SUM(F74:F75),2)</f>
        <v>0</v>
      </c>
      <c r="G76" s="4"/>
      <c r="H76" s="4"/>
      <c r="I76" s="1"/>
      <c r="L76" s="4"/>
    </row>
    <row r="77" spans="1:12">
      <c r="A77" s="4"/>
      <c r="B77" s="4"/>
      <c r="C77" s="4"/>
      <c r="D77" s="4"/>
    </row>
    <row r="78" spans="1:12" ht="13.5" thickBot="1"/>
    <row r="79" spans="1:12" s="18" customFormat="1" ht="30.75" thickBot="1">
      <c r="A79" s="15"/>
      <c r="B79" s="449" t="s">
        <v>257</v>
      </c>
      <c r="C79" s="450"/>
      <c r="D79" s="450"/>
      <c r="E79" s="450"/>
      <c r="F79" s="450"/>
      <c r="G79" s="450"/>
      <c r="H79" s="450"/>
      <c r="I79" s="451"/>
      <c r="L79" s="19"/>
    </row>
    <row r="80" spans="1:12">
      <c r="H80" s="77"/>
      <c r="I80" s="7"/>
    </row>
    <row r="81" spans="1:12" ht="13.5" thickBot="1">
      <c r="E81" s="2"/>
      <c r="F81" s="2"/>
      <c r="H81" s="77"/>
      <c r="I81" s="7"/>
    </row>
    <row r="82" spans="1:12" ht="26.25" thickBot="1">
      <c r="A82" s="568" t="s">
        <v>281</v>
      </c>
      <c r="B82" s="469"/>
      <c r="C82" s="469"/>
      <c r="D82" s="347" t="s">
        <v>121</v>
      </c>
      <c r="E82" s="347" t="s">
        <v>122</v>
      </c>
      <c r="F82" s="347" t="s">
        <v>120</v>
      </c>
      <c r="G82" s="122" t="s">
        <v>25</v>
      </c>
      <c r="I82" s="4"/>
      <c r="K82" s="1"/>
      <c r="L82" s="4"/>
    </row>
    <row r="83" spans="1:12" ht="13.5" thickBot="1">
      <c r="A83" s="497" t="s">
        <v>175</v>
      </c>
      <c r="B83" s="498"/>
      <c r="C83" s="498"/>
      <c r="D83" s="120" t="s">
        <v>176</v>
      </c>
      <c r="E83" s="120" t="s">
        <v>177</v>
      </c>
      <c r="F83" s="120" t="s">
        <v>178</v>
      </c>
      <c r="G83" s="124" t="s">
        <v>185</v>
      </c>
      <c r="I83" s="4"/>
      <c r="K83" s="1"/>
      <c r="L83" s="4"/>
    </row>
    <row r="84" spans="1:12" ht="25.5" customHeight="1">
      <c r="A84" s="565" t="s">
        <v>151</v>
      </c>
      <c r="B84" s="566"/>
      <c r="C84" s="566"/>
      <c r="D84" s="354">
        <v>1</v>
      </c>
      <c r="E84" s="354">
        <v>246</v>
      </c>
      <c r="F84" s="288"/>
      <c r="G84" s="428">
        <f t="shared" ref="G84:G89" si="2">ROUND(D84*E84*F84,2)</f>
        <v>0</v>
      </c>
      <c r="I84" s="4"/>
      <c r="K84" s="1"/>
      <c r="L84" s="4"/>
    </row>
    <row r="85" spans="1:12" ht="12.75" customHeight="1">
      <c r="A85" s="563" t="s">
        <v>153</v>
      </c>
      <c r="B85" s="564"/>
      <c r="C85" s="564"/>
      <c r="D85" s="353">
        <v>2</v>
      </c>
      <c r="E85" s="353">
        <v>246</v>
      </c>
      <c r="F85" s="236"/>
      <c r="G85" s="408">
        <f t="shared" si="2"/>
        <v>0</v>
      </c>
      <c r="I85" s="4"/>
      <c r="K85" s="1"/>
      <c r="L85" s="4"/>
    </row>
    <row r="86" spans="1:12" ht="12.75" customHeight="1">
      <c r="A86" s="563" t="s">
        <v>191</v>
      </c>
      <c r="B86" s="564"/>
      <c r="C86" s="564"/>
      <c r="D86" s="353">
        <v>2</v>
      </c>
      <c r="E86" s="353">
        <v>246</v>
      </c>
      <c r="F86" s="236"/>
      <c r="G86" s="408">
        <f t="shared" si="2"/>
        <v>0</v>
      </c>
      <c r="I86" s="4"/>
      <c r="K86" s="1"/>
      <c r="L86" s="4"/>
    </row>
    <row r="87" spans="1:12" ht="12.75" customHeight="1">
      <c r="A87" s="563" t="s">
        <v>154</v>
      </c>
      <c r="B87" s="564"/>
      <c r="C87" s="564"/>
      <c r="D87" s="353">
        <v>1</v>
      </c>
      <c r="E87" s="353">
        <v>246</v>
      </c>
      <c r="F87" s="236"/>
      <c r="G87" s="408">
        <f t="shared" si="2"/>
        <v>0</v>
      </c>
      <c r="I87" s="4"/>
      <c r="K87" s="1"/>
      <c r="L87" s="4"/>
    </row>
    <row r="88" spans="1:12" ht="12.75" customHeight="1">
      <c r="A88" s="563" t="s">
        <v>190</v>
      </c>
      <c r="B88" s="564"/>
      <c r="C88" s="564"/>
      <c r="D88" s="353">
        <v>3</v>
      </c>
      <c r="E88" s="353">
        <v>12</v>
      </c>
      <c r="F88" s="236"/>
      <c r="G88" s="408">
        <f t="shared" si="2"/>
        <v>0</v>
      </c>
      <c r="I88" s="4"/>
      <c r="K88" s="1"/>
      <c r="L88" s="4"/>
    </row>
    <row r="89" spans="1:12" s="8" customFormat="1" ht="39" customHeight="1" thickBot="1">
      <c r="A89" s="559" t="s">
        <v>192</v>
      </c>
      <c r="B89" s="560"/>
      <c r="C89" s="560"/>
      <c r="D89" s="160">
        <v>3</v>
      </c>
      <c r="E89" s="160">
        <v>12</v>
      </c>
      <c r="F89" s="230"/>
      <c r="G89" s="429">
        <f t="shared" si="2"/>
        <v>0</v>
      </c>
      <c r="H89" s="9"/>
      <c r="K89" s="10"/>
    </row>
    <row r="90" spans="1:12" ht="13.5" thickBot="1">
      <c r="A90" s="4"/>
      <c r="B90" s="4"/>
      <c r="C90" s="4"/>
      <c r="D90" s="4"/>
      <c r="F90" s="53" t="s">
        <v>110</v>
      </c>
      <c r="G90" s="224">
        <f>ROUND(SUM(G84:G89),2)</f>
        <v>0</v>
      </c>
      <c r="I90" s="4"/>
      <c r="K90" s="1"/>
      <c r="L90" s="4"/>
    </row>
    <row r="91" spans="1:12">
      <c r="A91" s="202" t="s">
        <v>280</v>
      </c>
      <c r="B91" s="300" t="s">
        <v>282</v>
      </c>
    </row>
    <row r="92" spans="1:12" ht="13.5" thickBot="1"/>
    <row r="93" spans="1:12" ht="30.75" thickBot="1">
      <c r="A93" s="15"/>
      <c r="B93" s="449" t="s">
        <v>35</v>
      </c>
      <c r="C93" s="450"/>
      <c r="D93" s="450"/>
      <c r="E93" s="450"/>
      <c r="F93" s="450"/>
      <c r="G93" s="450"/>
      <c r="H93" s="450"/>
      <c r="I93" s="451"/>
    </row>
    <row r="94" spans="1:12" ht="13.5" thickBot="1">
      <c r="H94" s="7"/>
    </row>
    <row r="95" spans="1:12" ht="13.5" thickBot="1">
      <c r="F95" s="113" t="str">
        <f>IF($B$5="N","€/jaar","€/an")</f>
        <v>€/an</v>
      </c>
      <c r="G95" s="185"/>
      <c r="H95" s="4"/>
      <c r="I95" s="4"/>
      <c r="K95" s="1"/>
      <c r="L95" s="4"/>
    </row>
    <row r="96" spans="1:12">
      <c r="E96" s="156" t="s">
        <v>167</v>
      </c>
      <c r="F96" s="415">
        <f>E32</f>
        <v>0</v>
      </c>
      <c r="G96" s="181"/>
      <c r="H96" s="4"/>
      <c r="I96" s="4"/>
      <c r="K96" s="1"/>
      <c r="L96" s="4"/>
    </row>
    <row r="97" spans="1:12" ht="25.5">
      <c r="E97" s="158" t="s">
        <v>160</v>
      </c>
      <c r="F97" s="411">
        <f>G56</f>
        <v>0</v>
      </c>
      <c r="G97" s="181"/>
      <c r="H97" s="4"/>
      <c r="I97" s="4"/>
      <c r="K97" s="1"/>
      <c r="L97" s="4"/>
    </row>
    <row r="98" spans="1:12">
      <c r="E98" s="157" t="s">
        <v>162</v>
      </c>
      <c r="F98" s="411">
        <f>I66</f>
        <v>0</v>
      </c>
      <c r="G98" s="181"/>
      <c r="H98" s="4"/>
      <c r="I98" s="4"/>
      <c r="K98" s="1"/>
      <c r="L98" s="4"/>
    </row>
    <row r="99" spans="1:12">
      <c r="E99" s="157" t="s">
        <v>164</v>
      </c>
      <c r="F99" s="411">
        <f>F76</f>
        <v>0</v>
      </c>
      <c r="G99" s="181"/>
      <c r="H99" s="4"/>
      <c r="I99" s="4"/>
      <c r="K99" s="1"/>
      <c r="L99" s="4"/>
    </row>
    <row r="100" spans="1:12" ht="26.25" thickBot="1">
      <c r="E100" s="159" t="s">
        <v>165</v>
      </c>
      <c r="F100" s="412">
        <f>G90</f>
        <v>0</v>
      </c>
      <c r="G100" s="181"/>
      <c r="H100" s="4"/>
      <c r="I100" s="4"/>
      <c r="K100" s="1"/>
      <c r="L100" s="4"/>
    </row>
    <row r="101" spans="1:12" ht="13.5" thickBot="1">
      <c r="E101" s="53" t="s">
        <v>110</v>
      </c>
      <c r="F101" s="224">
        <f>ROUND(SUM(F96:F100),2)</f>
        <v>0</v>
      </c>
      <c r="G101" s="182"/>
      <c r="H101" s="4"/>
      <c r="I101" s="4"/>
      <c r="K101" s="1"/>
      <c r="L101" s="4"/>
    </row>
    <row r="102" spans="1:12">
      <c r="H102" s="4"/>
      <c r="I102" s="4"/>
    </row>
    <row r="103" spans="1:12" ht="15.75">
      <c r="A103" s="536" t="s">
        <v>131</v>
      </c>
      <c r="B103" s="536"/>
      <c r="C103" s="71"/>
      <c r="D103" s="71"/>
      <c r="E103" s="71"/>
      <c r="F103" s="71"/>
      <c r="G103" s="71"/>
      <c r="H103" s="71"/>
      <c r="I103" s="71"/>
      <c r="J103" s="71"/>
      <c r="K103" s="71"/>
      <c r="L103" s="4"/>
    </row>
    <row r="104" spans="1:12" s="68" customFormat="1" ht="18.75" customHeight="1">
      <c r="A104" s="535" t="s">
        <v>309</v>
      </c>
      <c r="B104" s="535"/>
      <c r="C104" s="535"/>
      <c r="D104" s="535"/>
      <c r="E104" s="535"/>
      <c r="F104" s="567"/>
      <c r="G104" s="567"/>
      <c r="H104" s="567"/>
      <c r="I104" s="567"/>
      <c r="J104" s="71"/>
      <c r="K104" s="71"/>
    </row>
    <row r="105" spans="1:12" ht="15">
      <c r="A105" s="544" t="s">
        <v>287</v>
      </c>
      <c r="B105" s="544"/>
      <c r="C105" s="544"/>
      <c r="D105" s="544"/>
      <c r="E105" s="544"/>
      <c r="F105" s="544"/>
      <c r="G105" s="193"/>
      <c r="H105" s="193"/>
      <c r="I105" s="193"/>
    </row>
    <row r="106" spans="1:12" ht="15.75">
      <c r="A106" s="199" t="s">
        <v>172</v>
      </c>
      <c r="C106" s="195"/>
      <c r="D106" s="196"/>
      <c r="E106" s="197"/>
      <c r="F106" s="197"/>
      <c r="G106" s="196"/>
      <c r="H106" s="196"/>
      <c r="I106" s="196"/>
    </row>
    <row r="107" spans="1:12" ht="15">
      <c r="A107" s="198">
        <v>1</v>
      </c>
      <c r="B107" s="531" t="s">
        <v>173</v>
      </c>
      <c r="C107" s="531"/>
      <c r="D107" s="531"/>
      <c r="E107" s="531"/>
      <c r="F107" s="531"/>
      <c r="G107" s="531"/>
      <c r="H107" s="531"/>
      <c r="I107" s="531"/>
    </row>
    <row r="108" spans="1:12" ht="15">
      <c r="A108" s="198">
        <v>2</v>
      </c>
      <c r="B108" s="531" t="s">
        <v>285</v>
      </c>
      <c r="C108" s="531"/>
      <c r="D108" s="531"/>
      <c r="E108" s="531"/>
      <c r="F108" s="531"/>
      <c r="G108" s="531"/>
      <c r="H108" s="531"/>
      <c r="I108" s="531"/>
    </row>
    <row r="109" spans="1:12" ht="15">
      <c r="A109" s="198">
        <v>3</v>
      </c>
      <c r="B109" s="446" t="s">
        <v>315</v>
      </c>
      <c r="C109" s="446"/>
      <c r="D109" s="446"/>
      <c r="E109" s="446"/>
      <c r="F109" s="446"/>
      <c r="G109" s="446"/>
      <c r="H109" s="446"/>
      <c r="I109" s="446"/>
    </row>
    <row r="110" spans="1:12" ht="15">
      <c r="A110" s="198"/>
      <c r="B110" s="446"/>
      <c r="C110" s="446"/>
      <c r="D110" s="446"/>
      <c r="E110" s="446"/>
      <c r="F110" s="446"/>
      <c r="G110" s="446"/>
      <c r="H110" s="446"/>
      <c r="I110" s="446"/>
    </row>
    <row r="111" spans="1:12" ht="13.5" thickBot="1"/>
    <row r="112" spans="1:12">
      <c r="A112" s="470" t="s">
        <v>171</v>
      </c>
      <c r="B112" s="471"/>
      <c r="C112" s="471"/>
      <c r="D112" s="471"/>
      <c r="E112" s="471"/>
      <c r="F112" s="472"/>
    </row>
    <row r="113" spans="1:6">
      <c r="A113" s="473"/>
      <c r="B113" s="474"/>
      <c r="C113" s="474"/>
      <c r="D113" s="474"/>
      <c r="E113" s="474"/>
      <c r="F113" s="475"/>
    </row>
    <row r="114" spans="1:6">
      <c r="A114" s="473"/>
      <c r="B114" s="474"/>
      <c r="C114" s="474"/>
      <c r="D114" s="474"/>
      <c r="E114" s="474"/>
      <c r="F114" s="475"/>
    </row>
    <row r="115" spans="1:6">
      <c r="A115" s="473"/>
      <c r="B115" s="474"/>
      <c r="C115" s="474"/>
      <c r="D115" s="474"/>
      <c r="E115" s="474"/>
      <c r="F115" s="475"/>
    </row>
    <row r="116" spans="1:6" ht="13.5" thickBot="1">
      <c r="A116" s="476"/>
      <c r="B116" s="477"/>
      <c r="C116" s="477"/>
      <c r="D116" s="477"/>
      <c r="E116" s="477"/>
      <c r="F116" s="478"/>
    </row>
  </sheetData>
  <sheetProtection password="DD4F" sheet="1" objects="1" scenarios="1"/>
  <mergeCells count="50">
    <mergeCell ref="A51:D51"/>
    <mergeCell ref="A45:D45"/>
    <mergeCell ref="A50:D50"/>
    <mergeCell ref="A43:D43"/>
    <mergeCell ref="A42:D42"/>
    <mergeCell ref="A47:D47"/>
    <mergeCell ref="A48:D48"/>
    <mergeCell ref="A1:J1"/>
    <mergeCell ref="A2:J2"/>
    <mergeCell ref="A3:J3"/>
    <mergeCell ref="A72:C72"/>
    <mergeCell ref="A64:D64"/>
    <mergeCell ref="A63:D63"/>
    <mergeCell ref="A46:D46"/>
    <mergeCell ref="B7:I7"/>
    <mergeCell ref="B39:I39"/>
    <mergeCell ref="E9:F9"/>
    <mergeCell ref="B35:I35"/>
    <mergeCell ref="A52:D52"/>
    <mergeCell ref="A65:D65"/>
    <mergeCell ref="A44:D44"/>
    <mergeCell ref="A53:D53"/>
    <mergeCell ref="A55:D55"/>
    <mergeCell ref="A5:J5"/>
    <mergeCell ref="A62:D62"/>
    <mergeCell ref="A75:C75"/>
    <mergeCell ref="A86:C86"/>
    <mergeCell ref="B59:I59"/>
    <mergeCell ref="B79:I79"/>
    <mergeCell ref="A84:C84"/>
    <mergeCell ref="B69:I69"/>
    <mergeCell ref="A82:C82"/>
    <mergeCell ref="A74:C74"/>
    <mergeCell ref="A85:C85"/>
    <mergeCell ref="A73:C73"/>
    <mergeCell ref="A83:C83"/>
    <mergeCell ref="A54:D54"/>
    <mergeCell ref="F11:G11"/>
    <mergeCell ref="A49:D49"/>
    <mergeCell ref="A112:F116"/>
    <mergeCell ref="A89:C89"/>
    <mergeCell ref="A87:C87"/>
    <mergeCell ref="A103:B103"/>
    <mergeCell ref="A104:I104"/>
    <mergeCell ref="B108:I108"/>
    <mergeCell ref="A88:C88"/>
    <mergeCell ref="B107:I107"/>
    <mergeCell ref="B93:I93"/>
    <mergeCell ref="A105:F105"/>
    <mergeCell ref="B109:I110"/>
  </mergeCells>
  <phoneticPr fontId="0" type="noConversion"/>
  <printOptions horizontalCentered="1" verticalCentered="1"/>
  <pageMargins left="0.19685039370078741" right="0.19685039370078741" top="0.43307086614173229" bottom="0.59055118110236227" header="0.31496062992125984" footer="0.35433070866141736"/>
  <pageSetup paperSize="8" scale="63" orientation="portrait" r:id="rId1"/>
  <headerFooter alignWithMargins="0">
    <oddFooter>&amp;C&amp;A&amp;R&amp;P/&amp;N</oddFooter>
  </headerFooter>
  <rowBreaks count="2" manualBreakCount="2">
    <brk id="34" max="12" man="1"/>
    <brk id="68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09"/>
  <sheetViews>
    <sheetView showZeros="0" topLeftCell="A37" zoomScaleNormal="100" workbookViewId="0">
      <selection activeCell="F56" sqref="F56"/>
    </sheetView>
  </sheetViews>
  <sheetFormatPr defaultRowHeight="12.75"/>
  <cols>
    <col min="1" max="2" width="9.85546875" style="2" customWidth="1"/>
    <col min="3" max="3" width="11.28515625" style="12" customWidth="1"/>
    <col min="4" max="4" width="12.42578125" style="2" customWidth="1"/>
    <col min="5" max="5" width="31.42578125" style="4" customWidth="1"/>
    <col min="6" max="6" width="18.42578125" style="4" bestFit="1" customWidth="1"/>
    <col min="7" max="7" width="18.42578125" style="2" bestFit="1" customWidth="1"/>
    <col min="8" max="8" width="14.7109375" style="2" customWidth="1"/>
    <col min="9" max="9" width="15.5703125" style="2" customWidth="1"/>
    <col min="10" max="10" width="15.28515625" style="4" customWidth="1"/>
    <col min="11" max="11" width="18.5703125" style="4" customWidth="1"/>
    <col min="12" max="12" width="18.42578125" style="1" bestFit="1" customWidth="1"/>
    <col min="13" max="13" width="18.42578125" style="4" bestFit="1" customWidth="1"/>
    <col min="14" max="14" width="9.42578125" style="4" customWidth="1"/>
    <col min="15" max="16384" width="9.140625" style="4"/>
  </cols>
  <sheetData>
    <row r="1" spans="1:12">
      <c r="A1" s="499" t="s">
        <v>268</v>
      </c>
      <c r="B1" s="500"/>
      <c r="C1" s="500"/>
      <c r="D1" s="500"/>
      <c r="E1" s="500"/>
      <c r="F1" s="500"/>
      <c r="G1" s="500"/>
      <c r="H1" s="500"/>
      <c r="I1" s="500"/>
      <c r="J1" s="501"/>
    </row>
    <row r="2" spans="1:12">
      <c r="A2" s="502" t="s">
        <v>269</v>
      </c>
      <c r="B2" s="503"/>
      <c r="C2" s="503"/>
      <c r="D2" s="503"/>
      <c r="E2" s="503"/>
      <c r="F2" s="503"/>
      <c r="G2" s="503"/>
      <c r="H2" s="503"/>
      <c r="I2" s="503"/>
      <c r="J2" s="504"/>
    </row>
    <row r="3" spans="1:12" ht="13.5" thickBot="1">
      <c r="A3" s="505" t="s">
        <v>317</v>
      </c>
      <c r="B3" s="506"/>
      <c r="C3" s="506"/>
      <c r="D3" s="506"/>
      <c r="E3" s="506"/>
      <c r="F3" s="506"/>
      <c r="G3" s="506"/>
      <c r="H3" s="506"/>
      <c r="I3" s="506"/>
      <c r="J3" s="507"/>
    </row>
    <row r="4" spans="1:12" ht="13.5" thickBot="1"/>
    <row r="5" spans="1:12" ht="21.75" customHeight="1" thickBot="1">
      <c r="A5" s="508" t="s">
        <v>93</v>
      </c>
      <c r="B5" s="509"/>
      <c r="C5" s="509"/>
      <c r="D5" s="509"/>
      <c r="E5" s="509"/>
      <c r="F5" s="509"/>
      <c r="G5" s="509"/>
      <c r="H5" s="509"/>
      <c r="I5" s="509"/>
      <c r="J5" s="510"/>
    </row>
    <row r="6" spans="1:12" ht="21.75" customHeight="1" thickBot="1">
      <c r="A6" s="36"/>
      <c r="B6" s="152"/>
      <c r="C6" s="72"/>
      <c r="D6" s="72"/>
      <c r="E6" s="72"/>
      <c r="F6" s="72"/>
      <c r="G6" s="72"/>
      <c r="H6" s="72"/>
      <c r="I6" s="72"/>
      <c r="J6" s="72"/>
    </row>
    <row r="7" spans="1:12" s="18" customFormat="1" ht="30.75" thickBot="1">
      <c r="A7" s="15"/>
      <c r="B7" s="449" t="s">
        <v>156</v>
      </c>
      <c r="C7" s="450"/>
      <c r="D7" s="450"/>
      <c r="E7" s="450"/>
      <c r="F7" s="450"/>
      <c r="G7" s="450"/>
      <c r="H7" s="450"/>
      <c r="I7" s="451"/>
      <c r="L7" s="19"/>
    </row>
    <row r="8" spans="1:12" ht="13.5" thickBot="1">
      <c r="A8" s="36"/>
      <c r="B8" s="40"/>
      <c r="H8" s="7"/>
      <c r="I8" s="7"/>
    </row>
    <row r="9" spans="1:12" ht="13.5" thickBot="1">
      <c r="E9" s="511" t="s">
        <v>87</v>
      </c>
      <c r="F9" s="512"/>
      <c r="G9" s="250">
        <v>246</v>
      </c>
      <c r="H9" s="7"/>
      <c r="I9" s="7"/>
    </row>
    <row r="10" spans="1:12" ht="13.5" thickBot="1">
      <c r="E10" s="40"/>
      <c r="F10" s="40"/>
      <c r="G10" s="37"/>
      <c r="H10" s="7"/>
      <c r="I10" s="7"/>
    </row>
    <row r="11" spans="1:12" ht="13.5" thickBot="1">
      <c r="E11" s="40"/>
      <c r="F11" s="553" t="s">
        <v>186</v>
      </c>
      <c r="G11" s="451"/>
      <c r="H11" s="383"/>
      <c r="J11" s="2"/>
      <c r="L11" s="4"/>
    </row>
    <row r="12" spans="1:12" s="2" customFormat="1" ht="39" thickBot="1">
      <c r="A12" s="38" t="s">
        <v>73</v>
      </c>
      <c r="B12" s="342" t="s">
        <v>31</v>
      </c>
      <c r="C12" s="342" t="s">
        <v>88</v>
      </c>
      <c r="D12" s="342" t="s">
        <v>89</v>
      </c>
      <c r="E12" s="342" t="s">
        <v>25</v>
      </c>
      <c r="F12" s="366" t="s">
        <v>312</v>
      </c>
      <c r="G12" s="337" t="s">
        <v>313</v>
      </c>
      <c r="H12" s="5"/>
    </row>
    <row r="13" spans="1:12" s="2" customFormat="1" ht="13.5" thickBot="1">
      <c r="A13" s="116" t="s">
        <v>175</v>
      </c>
      <c r="B13" s="115" t="s">
        <v>176</v>
      </c>
      <c r="C13" s="115" t="s">
        <v>177</v>
      </c>
      <c r="D13" s="115" t="s">
        <v>178</v>
      </c>
      <c r="E13" s="115" t="s">
        <v>179</v>
      </c>
      <c r="F13" s="263" t="s">
        <v>180</v>
      </c>
      <c r="G13" s="264" t="s">
        <v>187</v>
      </c>
      <c r="H13" s="5"/>
    </row>
    <row r="14" spans="1:12">
      <c r="A14" s="294">
        <v>2383</v>
      </c>
      <c r="B14" s="354">
        <f t="shared" ref="B14:B21" si="0">$G$9</f>
        <v>246</v>
      </c>
      <c r="C14" s="290" t="s">
        <v>9</v>
      </c>
      <c r="D14" s="290" t="s">
        <v>3</v>
      </c>
      <c r="E14" s="384"/>
      <c r="F14" s="273"/>
      <c r="G14" s="274"/>
      <c r="H14" s="4"/>
      <c r="I14" s="4"/>
      <c r="L14" s="4"/>
    </row>
    <row r="15" spans="1:12">
      <c r="A15" s="295">
        <v>25</v>
      </c>
      <c r="B15" s="353">
        <v>246</v>
      </c>
      <c r="C15" s="6" t="s">
        <v>11</v>
      </c>
      <c r="D15" s="6" t="s">
        <v>3</v>
      </c>
      <c r="E15" s="385"/>
      <c r="F15" s="220" t="s">
        <v>155</v>
      </c>
      <c r="G15" s="217" t="s">
        <v>155</v>
      </c>
      <c r="H15" s="4"/>
      <c r="I15" s="4"/>
      <c r="L15" s="4"/>
    </row>
    <row r="16" spans="1:12">
      <c r="A16" s="295">
        <v>206</v>
      </c>
      <c r="B16" s="353">
        <f t="shared" si="0"/>
        <v>246</v>
      </c>
      <c r="C16" s="6" t="s">
        <v>12</v>
      </c>
      <c r="D16" s="6" t="s">
        <v>3</v>
      </c>
      <c r="E16" s="385"/>
      <c r="F16" s="236"/>
      <c r="G16" s="232"/>
      <c r="H16" s="4"/>
      <c r="I16" s="4"/>
      <c r="L16" s="4"/>
    </row>
    <row r="17" spans="1:12">
      <c r="A17" s="295">
        <v>50</v>
      </c>
      <c r="B17" s="353">
        <v>52</v>
      </c>
      <c r="C17" s="6" t="s">
        <v>14</v>
      </c>
      <c r="D17" s="6" t="s">
        <v>8</v>
      </c>
      <c r="E17" s="385"/>
      <c r="F17" s="296" t="s">
        <v>155</v>
      </c>
      <c r="G17" s="217" t="s">
        <v>155</v>
      </c>
      <c r="H17" s="4"/>
      <c r="I17" s="4"/>
      <c r="L17" s="4"/>
    </row>
    <row r="18" spans="1:12">
      <c r="A18" s="295">
        <v>169</v>
      </c>
      <c r="B18" s="353">
        <f t="shared" si="0"/>
        <v>246</v>
      </c>
      <c r="C18" s="6" t="s">
        <v>80</v>
      </c>
      <c r="D18" s="6" t="s">
        <v>3</v>
      </c>
      <c r="E18" s="385"/>
      <c r="F18" s="296" t="s">
        <v>155</v>
      </c>
      <c r="G18" s="217" t="s">
        <v>155</v>
      </c>
      <c r="H18" s="4"/>
      <c r="I18" s="4"/>
      <c r="L18" s="4"/>
    </row>
    <row r="19" spans="1:12">
      <c r="A19" s="295">
        <v>241</v>
      </c>
      <c r="B19" s="353">
        <f t="shared" si="0"/>
        <v>246</v>
      </c>
      <c r="C19" s="6" t="s">
        <v>64</v>
      </c>
      <c r="D19" s="6" t="s">
        <v>3</v>
      </c>
      <c r="E19" s="385"/>
      <c r="F19" s="296" t="s">
        <v>155</v>
      </c>
      <c r="G19" s="217" t="s">
        <v>155</v>
      </c>
      <c r="H19" s="4"/>
      <c r="I19" s="4"/>
      <c r="L19" s="4"/>
    </row>
    <row r="20" spans="1:12">
      <c r="A20" s="295">
        <v>76</v>
      </c>
      <c r="B20" s="353">
        <f t="shared" si="0"/>
        <v>246</v>
      </c>
      <c r="C20" s="6" t="s">
        <v>67</v>
      </c>
      <c r="D20" s="6" t="s">
        <v>0</v>
      </c>
      <c r="E20" s="385"/>
      <c r="F20" s="296" t="s">
        <v>155</v>
      </c>
      <c r="G20" s="217" t="s">
        <v>155</v>
      </c>
      <c r="H20" s="4"/>
      <c r="I20" s="4"/>
      <c r="L20" s="4"/>
    </row>
    <row r="21" spans="1:12">
      <c r="A21" s="295">
        <v>152</v>
      </c>
      <c r="B21" s="353">
        <f t="shared" si="0"/>
        <v>246</v>
      </c>
      <c r="C21" s="6" t="s">
        <v>18</v>
      </c>
      <c r="D21" s="6" t="s">
        <v>0</v>
      </c>
      <c r="E21" s="385"/>
      <c r="F21" s="296" t="s">
        <v>155</v>
      </c>
      <c r="G21" s="217" t="s">
        <v>155</v>
      </c>
      <c r="H21" s="4"/>
      <c r="I21" s="4"/>
      <c r="L21" s="4"/>
    </row>
    <row r="22" spans="1:12">
      <c r="A22" s="295">
        <v>6</v>
      </c>
      <c r="B22" s="353">
        <f t="shared" ref="B22:B28" si="1">$G$9</f>
        <v>246</v>
      </c>
      <c r="C22" s="6" t="s">
        <v>19</v>
      </c>
      <c r="D22" s="6" t="s">
        <v>0</v>
      </c>
      <c r="E22" s="385"/>
      <c r="F22" s="236"/>
      <c r="G22" s="232"/>
      <c r="H22" s="4"/>
      <c r="I22" s="4"/>
      <c r="L22" s="4"/>
    </row>
    <row r="23" spans="1:12">
      <c r="A23" s="295">
        <v>961</v>
      </c>
      <c r="B23" s="353">
        <f t="shared" si="1"/>
        <v>246</v>
      </c>
      <c r="C23" s="6" t="s">
        <v>22</v>
      </c>
      <c r="D23" s="6" t="s">
        <v>3</v>
      </c>
      <c r="E23" s="385"/>
      <c r="F23" s="236"/>
      <c r="G23" s="232"/>
      <c r="H23" s="4"/>
      <c r="I23" s="4"/>
      <c r="L23" s="4"/>
    </row>
    <row r="24" spans="1:12">
      <c r="A24" s="295">
        <v>324</v>
      </c>
      <c r="B24" s="353">
        <f t="shared" si="1"/>
        <v>246</v>
      </c>
      <c r="C24" s="6" t="s">
        <v>22</v>
      </c>
      <c r="D24" s="6" t="s">
        <v>1</v>
      </c>
      <c r="E24" s="385"/>
      <c r="F24" s="236"/>
      <c r="G24" s="232"/>
      <c r="H24" s="4"/>
      <c r="I24" s="4"/>
      <c r="L24" s="4"/>
    </row>
    <row r="25" spans="1:12">
      <c r="A25" s="295">
        <v>24</v>
      </c>
      <c r="B25" s="353">
        <f t="shared" si="1"/>
        <v>246</v>
      </c>
      <c r="C25" s="6" t="s">
        <v>22</v>
      </c>
      <c r="D25" s="6" t="s">
        <v>7</v>
      </c>
      <c r="E25" s="385"/>
      <c r="F25" s="236"/>
      <c r="G25" s="232"/>
      <c r="H25" s="4"/>
      <c r="I25" s="4"/>
      <c r="L25" s="4"/>
    </row>
    <row r="26" spans="1:12">
      <c r="A26" s="295">
        <f>101+15</f>
        <v>116</v>
      </c>
      <c r="B26" s="353">
        <f t="shared" si="1"/>
        <v>246</v>
      </c>
      <c r="C26" s="6" t="s">
        <v>71</v>
      </c>
      <c r="D26" s="6" t="s">
        <v>3</v>
      </c>
      <c r="E26" s="385"/>
      <c r="F26" s="236"/>
      <c r="G26" s="232"/>
      <c r="H26" s="4"/>
      <c r="I26" s="4"/>
      <c r="L26" s="4"/>
    </row>
    <row r="27" spans="1:12">
      <c r="A27" s="295">
        <v>281</v>
      </c>
      <c r="B27" s="353">
        <v>52</v>
      </c>
      <c r="C27" s="6" t="s">
        <v>72</v>
      </c>
      <c r="D27" s="6" t="s">
        <v>7</v>
      </c>
      <c r="E27" s="385"/>
      <c r="F27" s="296" t="s">
        <v>155</v>
      </c>
      <c r="G27" s="217" t="s">
        <v>155</v>
      </c>
      <c r="H27" s="4"/>
      <c r="I27" s="4"/>
      <c r="L27" s="4"/>
    </row>
    <row r="28" spans="1:12">
      <c r="A28" s="295">
        <v>8</v>
      </c>
      <c r="B28" s="353">
        <f t="shared" si="1"/>
        <v>246</v>
      </c>
      <c r="C28" s="6" t="s">
        <v>23</v>
      </c>
      <c r="D28" s="6" t="s">
        <v>0</v>
      </c>
      <c r="E28" s="385"/>
      <c r="F28" s="236"/>
      <c r="G28" s="232"/>
      <c r="H28" s="4"/>
      <c r="I28" s="4"/>
      <c r="L28" s="4"/>
    </row>
    <row r="29" spans="1:12" ht="13.5" thickBot="1">
      <c r="A29" s="297">
        <v>1597</v>
      </c>
      <c r="B29" s="350">
        <v>52</v>
      </c>
      <c r="C29" s="44" t="s">
        <v>113</v>
      </c>
      <c r="D29" s="44" t="s">
        <v>8</v>
      </c>
      <c r="E29" s="386"/>
      <c r="F29" s="298" t="s">
        <v>155</v>
      </c>
      <c r="G29" s="219" t="s">
        <v>155</v>
      </c>
      <c r="H29" s="4"/>
      <c r="I29" s="4"/>
      <c r="L29" s="4"/>
    </row>
    <row r="30" spans="1:12" ht="13.5" thickBot="1">
      <c r="A30" s="291">
        <f>SUM(A14:A29)</f>
        <v>6619</v>
      </c>
      <c r="B30" s="292" t="s">
        <v>29</v>
      </c>
      <c r="D30" s="53" t="s">
        <v>110</v>
      </c>
      <c r="E30" s="224">
        <f>ROUND(SUM(E14:E29),2)</f>
        <v>0</v>
      </c>
      <c r="G30" s="4"/>
      <c r="J30" s="204"/>
      <c r="K30" s="101"/>
      <c r="L30" s="102"/>
    </row>
    <row r="31" spans="1:12">
      <c r="A31" s="23"/>
      <c r="D31" s="4"/>
      <c r="G31" s="4"/>
    </row>
    <row r="32" spans="1:12" ht="13.5" thickBot="1">
      <c r="A32" s="23"/>
    </row>
    <row r="33" spans="1:12" s="18" customFormat="1" ht="30.75" thickBot="1">
      <c r="A33" s="15"/>
      <c r="B33" s="449" t="s">
        <v>279</v>
      </c>
      <c r="C33" s="450"/>
      <c r="D33" s="450"/>
      <c r="E33" s="450"/>
      <c r="F33" s="450"/>
      <c r="G33" s="450"/>
      <c r="H33" s="450"/>
      <c r="I33" s="451"/>
      <c r="L33" s="19"/>
    </row>
    <row r="34" spans="1:12">
      <c r="A34" s="184" t="s">
        <v>251</v>
      </c>
      <c r="B34" s="299" t="s">
        <v>232</v>
      </c>
      <c r="D34" s="1"/>
    </row>
    <row r="35" spans="1:12">
      <c r="B35" s="67"/>
      <c r="D35" s="1"/>
    </row>
    <row r="36" spans="1:12">
      <c r="B36" s="67"/>
      <c r="D36" s="1"/>
    </row>
    <row r="37" spans="1:12">
      <c r="B37" s="67"/>
      <c r="D37" s="1"/>
    </row>
    <row r="38" spans="1:12" ht="13.5" thickBot="1">
      <c r="D38" s="1"/>
    </row>
    <row r="39" spans="1:12" s="18" customFormat="1" ht="30.75" thickBot="1">
      <c r="A39" s="15"/>
      <c r="B39" s="449" t="s">
        <v>160</v>
      </c>
      <c r="C39" s="450"/>
      <c r="D39" s="450"/>
      <c r="E39" s="450"/>
      <c r="F39" s="450"/>
      <c r="G39" s="450"/>
      <c r="H39" s="450"/>
      <c r="I39" s="451"/>
      <c r="L39" s="19"/>
    </row>
    <row r="40" spans="1:12">
      <c r="D40" s="1"/>
      <c r="L40" s="4"/>
    </row>
    <row r="41" spans="1:12" ht="13.5" thickBot="1">
      <c r="D41" s="1"/>
      <c r="E41" s="2"/>
      <c r="F41" s="2"/>
      <c r="J41" s="2"/>
      <c r="K41" s="2"/>
      <c r="L41" s="4"/>
    </row>
    <row r="42" spans="1:12" s="8" customFormat="1" ht="13.5" thickBot="1">
      <c r="A42" s="483" t="s">
        <v>208</v>
      </c>
      <c r="B42" s="484"/>
      <c r="C42" s="484"/>
      <c r="D42" s="484"/>
      <c r="E42" s="176" t="s">
        <v>246</v>
      </c>
      <c r="F42" s="345" t="s">
        <v>31</v>
      </c>
      <c r="G42" s="118" t="s">
        <v>25</v>
      </c>
    </row>
    <row r="43" spans="1:12" s="8" customFormat="1" ht="13.5" thickBot="1">
      <c r="A43" s="452" t="s">
        <v>175</v>
      </c>
      <c r="B43" s="453"/>
      <c r="C43" s="453"/>
      <c r="D43" s="453"/>
      <c r="E43" s="119" t="s">
        <v>176</v>
      </c>
      <c r="F43" s="120" t="s">
        <v>177</v>
      </c>
      <c r="G43" s="121" t="s">
        <v>178</v>
      </c>
    </row>
    <row r="44" spans="1:12">
      <c r="A44" s="485" t="s">
        <v>249</v>
      </c>
      <c r="B44" s="486"/>
      <c r="C44" s="486"/>
      <c r="D44" s="486"/>
      <c r="E44" s="65">
        <v>70</v>
      </c>
      <c r="F44" s="357">
        <v>24</v>
      </c>
      <c r="G44" s="389"/>
      <c r="H44" s="4"/>
      <c r="I44" s="4"/>
      <c r="L44" s="4"/>
    </row>
    <row r="45" spans="1:12">
      <c r="A45" s="479" t="s">
        <v>76</v>
      </c>
      <c r="B45" s="448"/>
      <c r="C45" s="448"/>
      <c r="D45" s="448"/>
      <c r="E45" s="55">
        <v>1597</v>
      </c>
      <c r="F45" s="353">
        <v>12</v>
      </c>
      <c r="G45" s="389"/>
      <c r="H45" s="4"/>
      <c r="I45" s="4"/>
      <c r="L45" s="4"/>
    </row>
    <row r="46" spans="1:12">
      <c r="A46" s="479" t="s">
        <v>250</v>
      </c>
      <c r="B46" s="448"/>
      <c r="C46" s="448"/>
      <c r="D46" s="448"/>
      <c r="E46" s="55">
        <v>4</v>
      </c>
      <c r="F46" s="353">
        <v>4</v>
      </c>
      <c r="G46" s="389"/>
      <c r="H46" s="4"/>
      <c r="I46" s="4"/>
      <c r="L46" s="4"/>
    </row>
    <row r="47" spans="1:12">
      <c r="A47" s="491" t="s">
        <v>215</v>
      </c>
      <c r="B47" s="492"/>
      <c r="C47" s="492"/>
      <c r="D47" s="493"/>
      <c r="E47" s="55">
        <v>1597</v>
      </c>
      <c r="F47" s="353">
        <v>1</v>
      </c>
      <c r="G47" s="389"/>
      <c r="H47" s="4"/>
      <c r="I47" s="4"/>
      <c r="L47" s="4"/>
    </row>
    <row r="48" spans="1:12">
      <c r="A48" s="491" t="s">
        <v>200</v>
      </c>
      <c r="B48" s="492"/>
      <c r="C48" s="492"/>
      <c r="D48" s="493"/>
      <c r="E48" s="55">
        <v>150</v>
      </c>
      <c r="F48" s="353">
        <v>24</v>
      </c>
      <c r="G48" s="389"/>
      <c r="H48" s="4"/>
      <c r="I48" s="4"/>
      <c r="L48" s="4"/>
    </row>
    <row r="49" spans="1:12">
      <c r="A49" s="491" t="s">
        <v>201</v>
      </c>
      <c r="B49" s="492"/>
      <c r="C49" s="492"/>
      <c r="D49" s="493"/>
      <c r="E49" s="55">
        <v>120</v>
      </c>
      <c r="F49" s="353">
        <v>24</v>
      </c>
      <c r="G49" s="389"/>
      <c r="H49" s="4"/>
      <c r="I49" s="4"/>
      <c r="L49" s="4"/>
    </row>
    <row r="50" spans="1:12">
      <c r="A50" s="491" t="s">
        <v>245</v>
      </c>
      <c r="B50" s="492"/>
      <c r="C50" s="492"/>
      <c r="D50" s="493"/>
      <c r="E50" s="55">
        <v>55</v>
      </c>
      <c r="F50" s="353">
        <v>2</v>
      </c>
      <c r="G50" s="389"/>
      <c r="H50" s="4"/>
      <c r="I50" s="4"/>
      <c r="L50" s="4"/>
    </row>
    <row r="51" spans="1:12">
      <c r="A51" s="491" t="s">
        <v>199</v>
      </c>
      <c r="B51" s="492"/>
      <c r="C51" s="492"/>
      <c r="D51" s="493"/>
      <c r="E51" s="55">
        <v>300</v>
      </c>
      <c r="F51" s="353">
        <v>2</v>
      </c>
      <c r="G51" s="389"/>
      <c r="H51" s="4"/>
      <c r="I51" s="4"/>
      <c r="L51" s="4"/>
    </row>
    <row r="52" spans="1:12">
      <c r="A52" s="491" t="s">
        <v>207</v>
      </c>
      <c r="B52" s="492"/>
      <c r="C52" s="492"/>
      <c r="D52" s="493"/>
      <c r="E52" s="55">
        <v>40</v>
      </c>
      <c r="F52" s="353">
        <v>4</v>
      </c>
      <c r="G52" s="389"/>
      <c r="H52" s="4"/>
      <c r="I52" s="4"/>
      <c r="L52" s="4"/>
    </row>
    <row r="53" spans="1:12">
      <c r="A53" s="491" t="s">
        <v>266</v>
      </c>
      <c r="B53" s="492"/>
      <c r="C53" s="492"/>
      <c r="D53" s="493"/>
      <c r="E53" s="175">
        <v>1</v>
      </c>
      <c r="F53" s="353">
        <v>2</v>
      </c>
      <c r="G53" s="389"/>
      <c r="H53" s="4"/>
      <c r="I53" s="4"/>
      <c r="L53" s="4"/>
    </row>
    <row r="54" spans="1:12">
      <c r="A54" s="491" t="s">
        <v>205</v>
      </c>
      <c r="B54" s="518"/>
      <c r="C54" s="518"/>
      <c r="D54" s="519"/>
      <c r="E54" s="128">
        <v>7</v>
      </c>
      <c r="F54" s="129">
        <v>2</v>
      </c>
      <c r="G54" s="389"/>
      <c r="H54" s="4"/>
      <c r="I54" s="4"/>
      <c r="L54" s="4"/>
    </row>
    <row r="55" spans="1:12">
      <c r="A55" s="491" t="s">
        <v>243</v>
      </c>
      <c r="B55" s="575"/>
      <c r="C55" s="575"/>
      <c r="D55" s="576"/>
      <c r="E55" s="183">
        <v>40</v>
      </c>
      <c r="F55" s="129">
        <v>1</v>
      </c>
      <c r="G55" s="389"/>
      <c r="H55" s="4"/>
      <c r="I55" s="4"/>
      <c r="L55" s="4"/>
    </row>
    <row r="56" spans="1:12" ht="13.5" thickBot="1">
      <c r="A56" s="580" t="s">
        <v>267</v>
      </c>
      <c r="B56" s="581"/>
      <c r="C56" s="581"/>
      <c r="D56" s="581"/>
      <c r="E56" s="177">
        <v>1</v>
      </c>
      <c r="F56" s="129">
        <v>4</v>
      </c>
      <c r="G56" s="391"/>
      <c r="H56" s="4"/>
      <c r="I56" s="4"/>
      <c r="L56" s="4"/>
    </row>
    <row r="57" spans="1:12" ht="13.5" thickBot="1">
      <c r="A57" s="4"/>
      <c r="B57" s="4"/>
      <c r="C57" s="4"/>
      <c r="D57" s="4"/>
      <c r="F57" s="286" t="s">
        <v>110</v>
      </c>
      <c r="G57" s="224">
        <f>ROUND(SUM(G44:G56),2)</f>
        <v>0</v>
      </c>
      <c r="H57" s="4"/>
      <c r="K57" s="204"/>
      <c r="L57" s="4"/>
    </row>
    <row r="58" spans="1:12">
      <c r="A58" s="4"/>
      <c r="B58" s="4"/>
      <c r="C58" s="4"/>
      <c r="D58" s="4"/>
      <c r="G58" s="4"/>
      <c r="H58" s="4"/>
    </row>
    <row r="59" spans="1:12" ht="13.5" thickBot="1"/>
    <row r="60" spans="1:12" s="18" customFormat="1" ht="30.75" thickBot="1">
      <c r="A60" s="15"/>
      <c r="B60" s="449" t="s">
        <v>162</v>
      </c>
      <c r="C60" s="450"/>
      <c r="D60" s="450"/>
      <c r="E60" s="450"/>
      <c r="F60" s="450"/>
      <c r="G60" s="450"/>
      <c r="H60" s="450"/>
      <c r="I60" s="451"/>
      <c r="L60" s="19"/>
    </row>
    <row r="61" spans="1:12">
      <c r="J61" s="7"/>
      <c r="K61" s="77"/>
    </row>
    <row r="62" spans="1:12" ht="13.5" thickBot="1">
      <c r="F62" s="2"/>
      <c r="J62" s="1"/>
      <c r="L62" s="4"/>
    </row>
    <row r="63" spans="1:12" ht="26.25" thickBot="1">
      <c r="A63" s="487" t="s">
        <v>27</v>
      </c>
      <c r="B63" s="488"/>
      <c r="C63" s="488"/>
      <c r="D63" s="488"/>
      <c r="E63" s="123" t="s">
        <v>195</v>
      </c>
      <c r="F63" s="123" t="s">
        <v>123</v>
      </c>
      <c r="G63" s="123" t="s">
        <v>31</v>
      </c>
      <c r="H63" s="341" t="s">
        <v>33</v>
      </c>
      <c r="I63" s="64" t="s">
        <v>25</v>
      </c>
      <c r="L63" s="4"/>
    </row>
    <row r="64" spans="1:12" ht="13.5" thickBot="1">
      <c r="A64" s="582" t="s">
        <v>175</v>
      </c>
      <c r="B64" s="583"/>
      <c r="C64" s="583"/>
      <c r="D64" s="583"/>
      <c r="E64" s="120" t="s">
        <v>176</v>
      </c>
      <c r="F64" s="120" t="s">
        <v>177</v>
      </c>
      <c r="G64" s="120" t="s">
        <v>178</v>
      </c>
      <c r="H64" s="120" t="s">
        <v>179</v>
      </c>
      <c r="I64" s="124" t="s">
        <v>183</v>
      </c>
      <c r="L64" s="4"/>
    </row>
    <row r="65" spans="1:12">
      <c r="A65" s="577" t="s">
        <v>216</v>
      </c>
      <c r="B65" s="578"/>
      <c r="C65" s="578"/>
      <c r="D65" s="579"/>
      <c r="E65" s="357" t="s">
        <v>116</v>
      </c>
      <c r="F65" s="357">
        <v>633</v>
      </c>
      <c r="G65" s="357">
        <v>4</v>
      </c>
      <c r="H65" s="225"/>
      <c r="I65" s="406">
        <f>ROUND(F65*G65*H65,2)</f>
        <v>0</v>
      </c>
      <c r="L65" s="4"/>
    </row>
    <row r="66" spans="1:12">
      <c r="A66" s="587" t="s">
        <v>217</v>
      </c>
      <c r="B66" s="588"/>
      <c r="C66" s="588"/>
      <c r="D66" s="589"/>
      <c r="E66" s="357" t="s">
        <v>117</v>
      </c>
      <c r="F66" s="353">
        <v>220</v>
      </c>
      <c r="G66" s="353">
        <v>12</v>
      </c>
      <c r="H66" s="225"/>
      <c r="I66" s="406">
        <f>ROUND(F66*G66*H66,2)</f>
        <v>0</v>
      </c>
      <c r="L66" s="4"/>
    </row>
    <row r="67" spans="1:12" ht="25.5" customHeight="1">
      <c r="A67" s="572" t="s">
        <v>218</v>
      </c>
      <c r="B67" s="573"/>
      <c r="C67" s="573"/>
      <c r="D67" s="574"/>
      <c r="E67" s="357" t="s">
        <v>116</v>
      </c>
      <c r="F67" s="353">
        <v>24</v>
      </c>
      <c r="G67" s="353">
        <v>12</v>
      </c>
      <c r="H67" s="225"/>
      <c r="I67" s="406">
        <f>ROUND(F67*G67*H67,2)</f>
        <v>0</v>
      </c>
      <c r="L67" s="4"/>
    </row>
    <row r="68" spans="1:12" ht="26.25" customHeight="1">
      <c r="A68" s="572" t="s">
        <v>219</v>
      </c>
      <c r="B68" s="573"/>
      <c r="C68" s="573"/>
      <c r="D68" s="574"/>
      <c r="E68" s="357" t="s">
        <v>117</v>
      </c>
      <c r="F68" s="353">
        <v>3072</v>
      </c>
      <c r="G68" s="353">
        <v>4</v>
      </c>
      <c r="H68" s="225"/>
      <c r="I68" s="406">
        <f>ROUND(F68*G68*H68,2)</f>
        <v>0</v>
      </c>
      <c r="L68" s="4"/>
    </row>
    <row r="69" spans="1:12" ht="13.5" thickBot="1">
      <c r="A69" s="584" t="s">
        <v>220</v>
      </c>
      <c r="B69" s="585"/>
      <c r="C69" s="585"/>
      <c r="D69" s="586"/>
      <c r="E69" s="355" t="s">
        <v>117</v>
      </c>
      <c r="F69" s="355">
        <v>3406</v>
      </c>
      <c r="G69" s="355">
        <v>4</v>
      </c>
      <c r="H69" s="235"/>
      <c r="I69" s="427">
        <f>ROUND(F69*G69*H69,2)</f>
        <v>0</v>
      </c>
      <c r="L69" s="4"/>
    </row>
    <row r="70" spans="1:12" ht="13.5" thickBot="1">
      <c r="A70" s="4"/>
      <c r="B70" s="4"/>
      <c r="C70" s="4"/>
      <c r="D70" s="4"/>
      <c r="G70" s="4"/>
      <c r="H70" s="53" t="s">
        <v>110</v>
      </c>
      <c r="I70" s="224">
        <f>ROUND(SUM(I65:I69),2)</f>
        <v>0</v>
      </c>
      <c r="L70" s="4"/>
    </row>
    <row r="72" spans="1:12" ht="13.5" thickBot="1"/>
    <row r="73" spans="1:12" s="18" customFormat="1" ht="30.75" thickBot="1">
      <c r="A73" s="15"/>
      <c r="B73" s="449" t="s">
        <v>164</v>
      </c>
      <c r="C73" s="450"/>
      <c r="D73" s="450"/>
      <c r="E73" s="450"/>
      <c r="F73" s="450"/>
      <c r="G73" s="450"/>
      <c r="H73" s="450"/>
      <c r="I73" s="451"/>
      <c r="L73" s="19"/>
    </row>
    <row r="74" spans="1:12">
      <c r="G74" s="7"/>
      <c r="H74" s="77"/>
    </row>
    <row r="75" spans="1:12" ht="13.5" thickBot="1">
      <c r="E75" s="2"/>
      <c r="F75" s="2"/>
      <c r="G75" s="77"/>
      <c r="H75" s="7"/>
    </row>
    <row r="76" spans="1:12" ht="26.25" thickBot="1">
      <c r="A76" s="468" t="s">
        <v>27</v>
      </c>
      <c r="B76" s="469"/>
      <c r="C76" s="469"/>
      <c r="D76" s="347" t="s">
        <v>31</v>
      </c>
      <c r="E76" s="347" t="s">
        <v>34</v>
      </c>
      <c r="F76" s="122" t="s">
        <v>25</v>
      </c>
      <c r="G76" s="4"/>
      <c r="H76" s="4"/>
      <c r="I76" s="1"/>
      <c r="L76" s="4"/>
    </row>
    <row r="77" spans="1:12" ht="13.5" thickBot="1">
      <c r="A77" s="497" t="s">
        <v>175</v>
      </c>
      <c r="B77" s="498"/>
      <c r="C77" s="498"/>
      <c r="D77" s="120" t="s">
        <v>176</v>
      </c>
      <c r="E77" s="120" t="s">
        <v>177</v>
      </c>
      <c r="F77" s="124" t="s">
        <v>184</v>
      </c>
      <c r="G77" s="4"/>
      <c r="H77" s="4"/>
      <c r="I77" s="1"/>
      <c r="L77" s="4"/>
    </row>
    <row r="78" spans="1:12">
      <c r="A78" s="527" t="s">
        <v>30</v>
      </c>
      <c r="B78" s="486"/>
      <c r="C78" s="486"/>
      <c r="D78" s="357">
        <v>12</v>
      </c>
      <c r="E78" s="225"/>
      <c r="F78" s="406">
        <f>ROUND(D78*E78,2)</f>
        <v>0</v>
      </c>
      <c r="G78" s="4"/>
      <c r="H78" s="4"/>
      <c r="I78" s="1"/>
      <c r="L78" s="4"/>
    </row>
    <row r="79" spans="1:12" ht="13.5" thickBot="1">
      <c r="A79" s="463" t="s">
        <v>52</v>
      </c>
      <c r="B79" s="464"/>
      <c r="C79" s="464"/>
      <c r="D79" s="355">
        <v>12</v>
      </c>
      <c r="E79" s="227"/>
      <c r="F79" s="412">
        <f>ROUND(D79*E79,2)</f>
        <v>0</v>
      </c>
      <c r="G79" s="4"/>
      <c r="H79" s="4"/>
      <c r="I79" s="1"/>
      <c r="L79" s="4"/>
    </row>
    <row r="80" spans="1:12" ht="13.5" thickBot="1">
      <c r="A80" s="4"/>
      <c r="B80" s="4"/>
      <c r="C80" s="4"/>
      <c r="D80" s="4"/>
      <c r="E80" s="53" t="s">
        <v>110</v>
      </c>
      <c r="F80" s="224">
        <f>ROUND(SUM(F78:F79),2)</f>
        <v>0</v>
      </c>
      <c r="G80" s="4"/>
      <c r="H80" s="4"/>
      <c r="I80" s="1"/>
      <c r="L80" s="4"/>
    </row>
    <row r="82" spans="1:12" ht="13.5" thickBot="1"/>
    <row r="83" spans="1:12" s="18" customFormat="1" ht="30.75" thickBot="1">
      <c r="A83" s="15"/>
      <c r="B83" s="449" t="s">
        <v>283</v>
      </c>
      <c r="C83" s="450"/>
      <c r="D83" s="450"/>
      <c r="E83" s="450"/>
      <c r="F83" s="450"/>
      <c r="G83" s="450"/>
      <c r="H83" s="450"/>
      <c r="I83" s="451"/>
      <c r="L83" s="19"/>
    </row>
    <row r="85" spans="1:12">
      <c r="A85" s="202" t="s">
        <v>280</v>
      </c>
      <c r="B85" s="300" t="s">
        <v>277</v>
      </c>
      <c r="C85" s="203"/>
    </row>
    <row r="86" spans="1:12" ht="13.5" thickBot="1"/>
    <row r="87" spans="1:12" ht="30.75" thickBot="1">
      <c r="A87" s="15"/>
      <c r="B87" s="449" t="s">
        <v>35</v>
      </c>
      <c r="C87" s="450"/>
      <c r="D87" s="450"/>
      <c r="E87" s="450"/>
      <c r="F87" s="450"/>
      <c r="G87" s="450"/>
      <c r="H87" s="450"/>
      <c r="I87" s="451"/>
    </row>
    <row r="88" spans="1:12" ht="13.5" thickBot="1">
      <c r="H88" s="77"/>
    </row>
    <row r="89" spans="1:12" ht="13.5" thickBot="1">
      <c r="F89" s="113" t="s">
        <v>25</v>
      </c>
      <c r="G89" s="185"/>
      <c r="H89" s="4"/>
      <c r="I89" s="4"/>
      <c r="K89" s="1"/>
      <c r="L89" s="4"/>
    </row>
    <row r="90" spans="1:12">
      <c r="E90" s="156" t="s">
        <v>167</v>
      </c>
      <c r="F90" s="415">
        <f>E30</f>
        <v>0</v>
      </c>
      <c r="G90" s="181"/>
      <c r="H90" s="4"/>
      <c r="I90" s="4"/>
      <c r="K90" s="1"/>
      <c r="L90" s="4"/>
    </row>
    <row r="91" spans="1:12" ht="25.5">
      <c r="E91" s="158" t="s">
        <v>160</v>
      </c>
      <c r="F91" s="411">
        <f>G57</f>
        <v>0</v>
      </c>
      <c r="G91" s="181"/>
      <c r="H91" s="4"/>
      <c r="I91" s="4"/>
      <c r="K91" s="1"/>
      <c r="L91" s="4"/>
    </row>
    <row r="92" spans="1:12">
      <c r="E92" s="157" t="s">
        <v>162</v>
      </c>
      <c r="F92" s="411">
        <f>I70</f>
        <v>0</v>
      </c>
      <c r="G92" s="181"/>
      <c r="H92" s="4"/>
      <c r="I92" s="4"/>
      <c r="K92" s="1"/>
      <c r="L92" s="4"/>
    </row>
    <row r="93" spans="1:12" ht="13.5" thickBot="1">
      <c r="E93" s="161" t="s">
        <v>164</v>
      </c>
      <c r="F93" s="412">
        <f>F80</f>
        <v>0</v>
      </c>
      <c r="G93" s="181"/>
      <c r="H93" s="4"/>
      <c r="I93" s="4"/>
      <c r="K93" s="1"/>
      <c r="L93" s="4"/>
    </row>
    <row r="94" spans="1:12" ht="13.5" thickBot="1">
      <c r="E94" s="53" t="s">
        <v>110</v>
      </c>
      <c r="F94" s="224">
        <f>ROUND(SUM(F90:F93),2)</f>
        <v>0</v>
      </c>
      <c r="G94" s="182"/>
      <c r="H94" s="4"/>
      <c r="I94" s="4"/>
      <c r="K94" s="1"/>
      <c r="L94" s="4"/>
    </row>
    <row r="95" spans="1:12">
      <c r="H95" s="4"/>
      <c r="I95" s="4"/>
    </row>
    <row r="96" spans="1:12" ht="15.75">
      <c r="A96" s="536" t="s">
        <v>131</v>
      </c>
      <c r="B96" s="536"/>
      <c r="C96" s="71"/>
      <c r="D96" s="71"/>
      <c r="E96" s="71"/>
      <c r="F96" s="71"/>
      <c r="G96" s="71"/>
      <c r="H96" s="71"/>
      <c r="I96" s="71"/>
      <c r="J96" s="71"/>
      <c r="K96" s="71"/>
      <c r="L96" s="4"/>
    </row>
    <row r="97" spans="1:11" s="68" customFormat="1" ht="18.75" customHeight="1">
      <c r="A97" s="535" t="s">
        <v>309</v>
      </c>
      <c r="B97" s="535"/>
      <c r="C97" s="535"/>
      <c r="D97" s="535"/>
      <c r="E97" s="535"/>
      <c r="F97" s="567"/>
      <c r="G97" s="567"/>
      <c r="H97" s="567"/>
      <c r="I97" s="567"/>
      <c r="J97" s="71"/>
      <c r="K97" s="71"/>
    </row>
    <row r="98" spans="1:11" ht="15">
      <c r="A98" s="544" t="s">
        <v>287</v>
      </c>
      <c r="B98" s="544"/>
      <c r="C98" s="544"/>
      <c r="D98" s="544"/>
      <c r="E98" s="544"/>
      <c r="F98" s="544"/>
      <c r="G98" s="544"/>
      <c r="H98" s="193"/>
      <c r="I98" s="193"/>
    </row>
    <row r="99" spans="1:11" ht="15.75">
      <c r="A99" s="199" t="s">
        <v>172</v>
      </c>
      <c r="C99" s="195"/>
      <c r="D99" s="196"/>
      <c r="E99" s="197"/>
      <c r="F99" s="197"/>
      <c r="G99" s="196"/>
      <c r="H99" s="196"/>
      <c r="I99" s="196"/>
    </row>
    <row r="100" spans="1:11" ht="15">
      <c r="A100" s="198">
        <v>1</v>
      </c>
      <c r="B100" s="531" t="s">
        <v>173</v>
      </c>
      <c r="C100" s="531"/>
      <c r="D100" s="531"/>
      <c r="E100" s="531"/>
      <c r="F100" s="531"/>
      <c r="G100" s="531"/>
      <c r="H100" s="531"/>
      <c r="I100" s="531"/>
    </row>
    <row r="101" spans="1:11" ht="15">
      <c r="A101" s="198">
        <v>2</v>
      </c>
      <c r="B101" s="531" t="s">
        <v>285</v>
      </c>
      <c r="C101" s="531"/>
      <c r="D101" s="531"/>
      <c r="E101" s="531"/>
      <c r="F101" s="531"/>
      <c r="G101" s="531"/>
      <c r="H101" s="531"/>
      <c r="I101" s="531"/>
    </row>
    <row r="102" spans="1:11" ht="15">
      <c r="A102" s="198">
        <v>3</v>
      </c>
      <c r="B102" s="446" t="s">
        <v>315</v>
      </c>
      <c r="C102" s="446"/>
      <c r="D102" s="446"/>
      <c r="E102" s="446"/>
      <c r="F102" s="446"/>
      <c r="G102" s="446"/>
      <c r="H102" s="446"/>
      <c r="I102" s="446"/>
    </row>
    <row r="103" spans="1:11" ht="15">
      <c r="A103" s="198"/>
      <c r="B103" s="446"/>
      <c r="C103" s="446"/>
      <c r="D103" s="446"/>
      <c r="E103" s="446"/>
      <c r="F103" s="446"/>
      <c r="G103" s="446"/>
      <c r="H103" s="446"/>
      <c r="I103" s="446"/>
    </row>
    <row r="104" spans="1:11" ht="13.5" thickBot="1"/>
    <row r="105" spans="1:11">
      <c r="A105" s="470" t="s">
        <v>171</v>
      </c>
      <c r="B105" s="471"/>
      <c r="C105" s="471"/>
      <c r="D105" s="471"/>
      <c r="E105" s="471"/>
      <c r="F105" s="472"/>
    </row>
    <row r="106" spans="1:11">
      <c r="A106" s="473"/>
      <c r="B106" s="474"/>
      <c r="C106" s="474"/>
      <c r="D106" s="474"/>
      <c r="E106" s="474"/>
      <c r="F106" s="475"/>
    </row>
    <row r="107" spans="1:11">
      <c r="A107" s="473"/>
      <c r="B107" s="474"/>
      <c r="C107" s="474"/>
      <c r="D107" s="474"/>
      <c r="E107" s="474"/>
      <c r="F107" s="475"/>
    </row>
    <row r="108" spans="1:11">
      <c r="A108" s="473"/>
      <c r="B108" s="474"/>
      <c r="C108" s="474"/>
      <c r="D108" s="474"/>
      <c r="E108" s="474"/>
      <c r="F108" s="475"/>
    </row>
    <row r="109" spans="1:11" ht="13.5" thickBot="1">
      <c r="A109" s="476"/>
      <c r="B109" s="477"/>
      <c r="C109" s="477"/>
      <c r="D109" s="477"/>
      <c r="E109" s="477"/>
      <c r="F109" s="478"/>
    </row>
  </sheetData>
  <sheetProtection password="DD4F" sheet="1" objects="1" scenarios="1"/>
  <mergeCells count="46">
    <mergeCell ref="E9:F9"/>
    <mergeCell ref="A43:D43"/>
    <mergeCell ref="A77:C77"/>
    <mergeCell ref="F11:G11"/>
    <mergeCell ref="A96:B96"/>
    <mergeCell ref="B87:I87"/>
    <mergeCell ref="A53:D53"/>
    <mergeCell ref="A69:D69"/>
    <mergeCell ref="A51:D51"/>
    <mergeCell ref="A52:D52"/>
    <mergeCell ref="A66:D66"/>
    <mergeCell ref="A78:C78"/>
    <mergeCell ref="A79:C79"/>
    <mergeCell ref="B83:I83"/>
    <mergeCell ref="A68:D68"/>
    <mergeCell ref="B73:I73"/>
    <mergeCell ref="A105:F109"/>
    <mergeCell ref="A1:J1"/>
    <mergeCell ref="A2:J2"/>
    <mergeCell ref="A3:J3"/>
    <mergeCell ref="A76:C76"/>
    <mergeCell ref="A42:D42"/>
    <mergeCell ref="A44:D44"/>
    <mergeCell ref="A48:D48"/>
    <mergeCell ref="A56:D56"/>
    <mergeCell ref="A46:D46"/>
    <mergeCell ref="A45:D45"/>
    <mergeCell ref="A64:D64"/>
    <mergeCell ref="A5:J5"/>
    <mergeCell ref="B7:I7"/>
    <mergeCell ref="B33:I33"/>
    <mergeCell ref="B39:I39"/>
    <mergeCell ref="B102:I103"/>
    <mergeCell ref="A67:D67"/>
    <mergeCell ref="A63:D63"/>
    <mergeCell ref="A47:D47"/>
    <mergeCell ref="A50:D50"/>
    <mergeCell ref="B60:I60"/>
    <mergeCell ref="A54:D54"/>
    <mergeCell ref="A49:D49"/>
    <mergeCell ref="A55:D55"/>
    <mergeCell ref="A65:D65"/>
    <mergeCell ref="A97:I97"/>
    <mergeCell ref="A98:G98"/>
    <mergeCell ref="B100:I100"/>
    <mergeCell ref="B101:I101"/>
  </mergeCells>
  <phoneticPr fontId="0" type="noConversion"/>
  <printOptions horizontalCentered="1" verticalCentered="1"/>
  <pageMargins left="0.19685039370078741" right="0.19685039370078741" top="0.43307086614173229" bottom="0.59055118110236227" header="0.31496062992125984" footer="0.35433070866141736"/>
  <pageSetup paperSize="8" scale="68" orientation="portrait" r:id="rId1"/>
  <headerFooter alignWithMargins="0">
    <oddFooter>&amp;C&amp;A&amp;R&amp;P/&amp;N</oddFooter>
  </headerFooter>
  <rowBreaks count="2" manualBreakCount="2">
    <brk id="31" max="12" man="1"/>
    <brk id="72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94"/>
  <sheetViews>
    <sheetView showZeros="0" topLeftCell="A22" zoomScaleNormal="100" workbookViewId="0">
      <selection activeCell="F39" sqref="F39"/>
    </sheetView>
  </sheetViews>
  <sheetFormatPr defaultRowHeight="12.75"/>
  <cols>
    <col min="1" max="1" width="9.85546875" style="2" customWidth="1"/>
    <col min="2" max="2" width="14.7109375" style="2" customWidth="1"/>
    <col min="3" max="3" width="25.85546875" style="12" bestFit="1" customWidth="1"/>
    <col min="4" max="4" width="12.85546875" style="2" customWidth="1"/>
    <col min="5" max="5" width="31.42578125" style="4" customWidth="1"/>
    <col min="6" max="6" width="18.42578125" style="4" bestFit="1" customWidth="1"/>
    <col min="7" max="7" width="18.42578125" style="2" bestFit="1" customWidth="1"/>
    <col min="8" max="8" width="14.5703125" style="2" customWidth="1"/>
    <col min="9" max="9" width="15" style="2" customWidth="1"/>
    <col min="10" max="10" width="16" style="4" customWidth="1"/>
    <col min="11" max="11" width="19.7109375" style="4" customWidth="1"/>
    <col min="12" max="12" width="18.42578125" style="1" bestFit="1" customWidth="1"/>
    <col min="13" max="13" width="18.42578125" style="4" bestFit="1" customWidth="1"/>
    <col min="14" max="14" width="9.42578125" style="4" customWidth="1"/>
    <col min="15" max="16384" width="9.140625" style="4"/>
  </cols>
  <sheetData>
    <row r="1" spans="1:12">
      <c r="A1" s="499" t="s">
        <v>268</v>
      </c>
      <c r="B1" s="500"/>
      <c r="C1" s="500"/>
      <c r="D1" s="500"/>
      <c r="E1" s="500"/>
      <c r="F1" s="500"/>
      <c r="G1" s="500"/>
      <c r="H1" s="500"/>
      <c r="I1" s="500"/>
      <c r="J1" s="501"/>
    </row>
    <row r="2" spans="1:12">
      <c r="A2" s="502" t="s">
        <v>269</v>
      </c>
      <c r="B2" s="503"/>
      <c r="C2" s="503"/>
      <c r="D2" s="503"/>
      <c r="E2" s="503"/>
      <c r="F2" s="503"/>
      <c r="G2" s="503"/>
      <c r="H2" s="503"/>
      <c r="I2" s="503"/>
      <c r="J2" s="504"/>
    </row>
    <row r="3" spans="1:12" ht="13.5" thickBot="1">
      <c r="A3" s="505" t="s">
        <v>317</v>
      </c>
      <c r="B3" s="506"/>
      <c r="C3" s="506"/>
      <c r="D3" s="506"/>
      <c r="E3" s="506"/>
      <c r="F3" s="506"/>
      <c r="G3" s="506"/>
      <c r="H3" s="506"/>
      <c r="I3" s="506"/>
      <c r="J3" s="507"/>
    </row>
    <row r="4" spans="1:12" ht="13.5" thickBot="1"/>
    <row r="5" spans="1:12" ht="24" customHeight="1" thickBot="1">
      <c r="A5" s="508" t="s">
        <v>106</v>
      </c>
      <c r="B5" s="509"/>
      <c r="C5" s="509"/>
      <c r="D5" s="509"/>
      <c r="E5" s="509"/>
      <c r="F5" s="509"/>
      <c r="G5" s="509"/>
      <c r="H5" s="509"/>
      <c r="I5" s="509"/>
      <c r="J5" s="510"/>
    </row>
    <row r="6" spans="1:12" ht="24" customHeight="1" thickBot="1">
      <c r="A6" s="36"/>
      <c r="B6" s="152"/>
      <c r="C6" s="72"/>
      <c r="D6" s="72"/>
      <c r="E6" s="72"/>
      <c r="F6" s="72"/>
      <c r="G6" s="72"/>
      <c r="H6" s="72"/>
      <c r="I6" s="72"/>
      <c r="J6" s="72"/>
    </row>
    <row r="7" spans="1:12" s="18" customFormat="1" ht="30.75" thickBot="1">
      <c r="A7" s="15"/>
      <c r="B7" s="449" t="s">
        <v>156</v>
      </c>
      <c r="C7" s="450"/>
      <c r="D7" s="450"/>
      <c r="E7" s="450"/>
      <c r="F7" s="450"/>
      <c r="G7" s="450"/>
      <c r="H7" s="450"/>
      <c r="I7" s="451"/>
      <c r="L7" s="19"/>
    </row>
    <row r="8" spans="1:12" ht="13.5" thickBot="1">
      <c r="A8" s="4"/>
      <c r="B8" s="4"/>
      <c r="C8" s="4"/>
      <c r="D8" s="4"/>
      <c r="G8" s="4"/>
      <c r="H8" s="77"/>
      <c r="I8" s="77"/>
      <c r="L8" s="4"/>
    </row>
    <row r="9" spans="1:12" ht="13.5" thickBot="1">
      <c r="E9" s="511" t="s">
        <v>87</v>
      </c>
      <c r="F9" s="512"/>
      <c r="G9" s="250">
        <v>246</v>
      </c>
    </row>
    <row r="10" spans="1:12" ht="13.5" thickBot="1">
      <c r="E10" s="40"/>
      <c r="F10" s="40"/>
      <c r="G10" s="37"/>
    </row>
    <row r="11" spans="1:12" ht="13.5" thickBot="1">
      <c r="E11" s="40"/>
      <c r="F11" s="553" t="s">
        <v>186</v>
      </c>
      <c r="G11" s="451"/>
      <c r="H11" s="383"/>
      <c r="J11" s="2"/>
      <c r="L11" s="4"/>
    </row>
    <row r="12" spans="1:12" s="2" customFormat="1" ht="39" thickBot="1">
      <c r="A12" s="38" t="s">
        <v>73</v>
      </c>
      <c r="B12" s="342" t="s">
        <v>31</v>
      </c>
      <c r="C12" s="342" t="s">
        <v>88</v>
      </c>
      <c r="D12" s="342" t="s">
        <v>89</v>
      </c>
      <c r="E12" s="342" t="s">
        <v>25</v>
      </c>
      <c r="F12" s="366" t="s">
        <v>312</v>
      </c>
      <c r="G12" s="337" t="s">
        <v>313</v>
      </c>
      <c r="H12" s="5"/>
    </row>
    <row r="13" spans="1:12" s="2" customFormat="1" ht="13.5" thickBot="1">
      <c r="A13" s="116" t="s">
        <v>175</v>
      </c>
      <c r="B13" s="115" t="s">
        <v>176</v>
      </c>
      <c r="C13" s="115" t="s">
        <v>177</v>
      </c>
      <c r="D13" s="115" t="s">
        <v>178</v>
      </c>
      <c r="E13" s="115" t="s">
        <v>179</v>
      </c>
      <c r="F13" s="263" t="s">
        <v>180</v>
      </c>
      <c r="G13" s="264" t="s">
        <v>187</v>
      </c>
      <c r="H13" s="5"/>
    </row>
    <row r="14" spans="1:12">
      <c r="A14" s="294">
        <v>1178</v>
      </c>
      <c r="B14" s="354">
        <f t="shared" ref="B14:B21" si="0">$G$9</f>
        <v>246</v>
      </c>
      <c r="C14" s="290" t="s">
        <v>9</v>
      </c>
      <c r="D14" s="290" t="s">
        <v>3</v>
      </c>
      <c r="E14" s="384"/>
      <c r="F14" s="288"/>
      <c r="G14" s="274"/>
      <c r="H14" s="4"/>
      <c r="I14" s="4"/>
      <c r="L14" s="4"/>
    </row>
    <row r="15" spans="1:12">
      <c r="A15" s="295">
        <v>22</v>
      </c>
      <c r="B15" s="353">
        <f t="shared" si="0"/>
        <v>246</v>
      </c>
      <c r="C15" s="6" t="s">
        <v>12</v>
      </c>
      <c r="D15" s="6" t="s">
        <v>3</v>
      </c>
      <c r="E15" s="385"/>
      <c r="F15" s="236"/>
      <c r="G15" s="231"/>
      <c r="H15" s="4"/>
      <c r="I15" s="4"/>
      <c r="L15" s="4"/>
    </row>
    <row r="16" spans="1:12">
      <c r="A16" s="295">
        <v>14</v>
      </c>
      <c r="B16" s="353">
        <v>52</v>
      </c>
      <c r="C16" s="6" t="s">
        <v>13</v>
      </c>
      <c r="D16" s="6" t="s">
        <v>3</v>
      </c>
      <c r="E16" s="385"/>
      <c r="F16" s="296" t="s">
        <v>155</v>
      </c>
      <c r="G16" s="217" t="s">
        <v>155</v>
      </c>
      <c r="H16" s="4"/>
      <c r="I16" s="4"/>
      <c r="L16" s="4"/>
    </row>
    <row r="17" spans="1:12">
      <c r="A17" s="295">
        <v>120</v>
      </c>
      <c r="B17" s="353">
        <f t="shared" si="0"/>
        <v>246</v>
      </c>
      <c r="C17" s="6" t="s">
        <v>79</v>
      </c>
      <c r="D17" s="6" t="s">
        <v>0</v>
      </c>
      <c r="E17" s="385"/>
      <c r="F17" s="302" t="s">
        <v>155</v>
      </c>
      <c r="G17" s="217" t="s">
        <v>155</v>
      </c>
      <c r="H17" s="4"/>
      <c r="I17" s="4"/>
      <c r="L17" s="4"/>
    </row>
    <row r="18" spans="1:12">
      <c r="A18" s="295">
        <v>28</v>
      </c>
      <c r="B18" s="353">
        <f t="shared" si="0"/>
        <v>246</v>
      </c>
      <c r="C18" s="6" t="s">
        <v>67</v>
      </c>
      <c r="D18" s="6" t="s">
        <v>3</v>
      </c>
      <c r="E18" s="385"/>
      <c r="F18" s="296" t="s">
        <v>155</v>
      </c>
      <c r="G18" s="217" t="s">
        <v>155</v>
      </c>
      <c r="H18" s="4"/>
      <c r="I18" s="4"/>
      <c r="L18" s="4"/>
    </row>
    <row r="19" spans="1:12">
      <c r="A19" s="295">
        <v>87</v>
      </c>
      <c r="B19" s="353">
        <f t="shared" si="0"/>
        <v>246</v>
      </c>
      <c r="C19" s="6" t="s">
        <v>18</v>
      </c>
      <c r="D19" s="6" t="s">
        <v>7</v>
      </c>
      <c r="E19" s="385"/>
      <c r="F19" s="296" t="s">
        <v>155</v>
      </c>
      <c r="G19" s="217" t="s">
        <v>155</v>
      </c>
      <c r="H19" s="4"/>
      <c r="I19" s="4"/>
      <c r="L19" s="4"/>
    </row>
    <row r="20" spans="1:12">
      <c r="A20" s="295">
        <f>518-60</f>
        <v>458</v>
      </c>
      <c r="B20" s="353">
        <f t="shared" si="0"/>
        <v>246</v>
      </c>
      <c r="C20" s="6" t="s">
        <v>22</v>
      </c>
      <c r="D20" s="6" t="s">
        <v>3</v>
      </c>
      <c r="E20" s="385"/>
      <c r="F20" s="236"/>
      <c r="G20" s="231"/>
      <c r="H20" s="4"/>
      <c r="I20" s="4"/>
      <c r="L20" s="4"/>
    </row>
    <row r="21" spans="1:12">
      <c r="A21" s="295">
        <v>60</v>
      </c>
      <c r="B21" s="353">
        <f t="shared" si="0"/>
        <v>246</v>
      </c>
      <c r="C21" s="6" t="s">
        <v>22</v>
      </c>
      <c r="D21" s="6" t="s">
        <v>2</v>
      </c>
      <c r="E21" s="385"/>
      <c r="F21" s="236"/>
      <c r="G21" s="231"/>
      <c r="H21" s="4"/>
      <c r="I21" s="4"/>
      <c r="L21" s="4"/>
    </row>
    <row r="22" spans="1:12">
      <c r="A22" s="295">
        <v>35</v>
      </c>
      <c r="B22" s="353">
        <f>$G$9</f>
        <v>246</v>
      </c>
      <c r="C22" s="6" t="s">
        <v>22</v>
      </c>
      <c r="D22" s="6" t="s">
        <v>7</v>
      </c>
      <c r="E22" s="385"/>
      <c r="F22" s="236"/>
      <c r="G22" s="231"/>
      <c r="H22" s="4"/>
      <c r="I22" s="4"/>
      <c r="L22" s="4"/>
    </row>
    <row r="23" spans="1:12">
      <c r="A23" s="295">
        <v>70</v>
      </c>
      <c r="B23" s="353">
        <f>$G$9</f>
        <v>246</v>
      </c>
      <c r="C23" s="6" t="s">
        <v>71</v>
      </c>
      <c r="D23" s="6" t="s">
        <v>7</v>
      </c>
      <c r="E23" s="385"/>
      <c r="F23" s="236"/>
      <c r="G23" s="231"/>
      <c r="H23" s="4"/>
      <c r="I23" s="4"/>
      <c r="L23" s="4"/>
    </row>
    <row r="24" spans="1:12">
      <c r="A24" s="295">
        <v>86</v>
      </c>
      <c r="B24" s="353">
        <v>52</v>
      </c>
      <c r="C24" s="6" t="s">
        <v>72</v>
      </c>
      <c r="D24" s="6" t="s">
        <v>7</v>
      </c>
      <c r="E24" s="385"/>
      <c r="F24" s="296" t="s">
        <v>155</v>
      </c>
      <c r="G24" s="217" t="s">
        <v>155</v>
      </c>
      <c r="H24" s="4"/>
      <c r="I24" s="4"/>
      <c r="L24" s="4"/>
    </row>
    <row r="25" spans="1:12">
      <c r="A25" s="295">
        <v>1.5</v>
      </c>
      <c r="B25" s="353">
        <f>$G$9</f>
        <v>246</v>
      </c>
      <c r="C25" s="6" t="s">
        <v>23</v>
      </c>
      <c r="D25" s="6" t="s">
        <v>2</v>
      </c>
      <c r="E25" s="385"/>
      <c r="F25" s="236"/>
      <c r="G25" s="231"/>
      <c r="H25" s="4"/>
      <c r="I25" s="4"/>
      <c r="L25" s="4"/>
    </row>
    <row r="26" spans="1:12" ht="13.5" thickBot="1">
      <c r="A26" s="297">
        <v>47</v>
      </c>
      <c r="B26" s="355">
        <v>12</v>
      </c>
      <c r="C26" s="44" t="s">
        <v>24</v>
      </c>
      <c r="D26" s="44" t="s">
        <v>3</v>
      </c>
      <c r="E26" s="386"/>
      <c r="F26" s="298" t="s">
        <v>155</v>
      </c>
      <c r="G26" s="219" t="s">
        <v>155</v>
      </c>
      <c r="H26" s="4"/>
      <c r="I26" s="4"/>
      <c r="L26" s="4"/>
    </row>
    <row r="27" spans="1:12" ht="13.5" thickBot="1">
      <c r="A27" s="291">
        <f>SUM(A14:A26)</f>
        <v>2206.5</v>
      </c>
      <c r="B27" s="292" t="s">
        <v>29</v>
      </c>
      <c r="C27" s="4"/>
      <c r="D27" s="53" t="s">
        <v>110</v>
      </c>
      <c r="E27" s="224">
        <f>ROUND(SUM(E14:E26),2)</f>
        <v>0</v>
      </c>
      <c r="G27" s="4"/>
      <c r="H27" s="4"/>
      <c r="I27" s="4"/>
      <c r="J27" s="204"/>
      <c r="K27" s="101"/>
      <c r="L27" s="102"/>
    </row>
    <row r="28" spans="1:12" ht="14.25" customHeight="1" thickBot="1">
      <c r="A28" s="23"/>
      <c r="E28" s="22"/>
    </row>
    <row r="29" spans="1:12" s="18" customFormat="1" ht="30.75" thickBot="1">
      <c r="A29" s="15"/>
      <c r="B29" s="449" t="s">
        <v>279</v>
      </c>
      <c r="C29" s="450"/>
      <c r="D29" s="450"/>
      <c r="E29" s="450"/>
      <c r="F29" s="450"/>
      <c r="G29" s="450"/>
      <c r="H29" s="450"/>
      <c r="I29" s="451"/>
      <c r="L29" s="19"/>
    </row>
    <row r="30" spans="1:12">
      <c r="A30" s="184" t="s">
        <v>251</v>
      </c>
      <c r="B30" s="299" t="s">
        <v>232</v>
      </c>
      <c r="D30" s="1"/>
    </row>
    <row r="31" spans="1:12" ht="13.5" thickBot="1">
      <c r="A31" s="4"/>
      <c r="B31" s="4"/>
      <c r="C31" s="4"/>
      <c r="D31" s="4"/>
      <c r="G31" s="4"/>
      <c r="H31" s="4"/>
      <c r="I31" s="4"/>
      <c r="L31" s="4"/>
    </row>
    <row r="32" spans="1:12" s="18" customFormat="1" ht="30.75" thickBot="1">
      <c r="A32" s="15"/>
      <c r="B32" s="449" t="s">
        <v>160</v>
      </c>
      <c r="C32" s="450"/>
      <c r="D32" s="450"/>
      <c r="E32" s="450"/>
      <c r="F32" s="450"/>
      <c r="G32" s="450"/>
      <c r="H32" s="450"/>
      <c r="I32" s="451"/>
      <c r="L32" s="19"/>
    </row>
    <row r="33" spans="1:12">
      <c r="D33" s="1"/>
      <c r="L33" s="4"/>
    </row>
    <row r="34" spans="1:12" ht="13.5" thickBot="1">
      <c r="D34" s="1"/>
      <c r="E34" s="2"/>
      <c r="F34" s="2"/>
      <c r="J34" s="2"/>
      <c r="K34" s="2"/>
      <c r="L34" s="4"/>
    </row>
    <row r="35" spans="1:12" s="8" customFormat="1" ht="13.5" thickBot="1">
      <c r="A35" s="561" t="s">
        <v>208</v>
      </c>
      <c r="B35" s="562"/>
      <c r="C35" s="562"/>
      <c r="D35" s="562"/>
      <c r="E35" s="176" t="s">
        <v>246</v>
      </c>
      <c r="F35" s="349" t="s">
        <v>31</v>
      </c>
      <c r="G35" s="368" t="s">
        <v>25</v>
      </c>
    </row>
    <row r="36" spans="1:12" s="8" customFormat="1" ht="13.5" thickBot="1">
      <c r="A36" s="452" t="s">
        <v>175</v>
      </c>
      <c r="B36" s="453"/>
      <c r="C36" s="453"/>
      <c r="D36" s="453"/>
      <c r="E36" s="119" t="s">
        <v>176</v>
      </c>
      <c r="F36" s="120" t="s">
        <v>177</v>
      </c>
      <c r="G36" s="121" t="s">
        <v>178</v>
      </c>
    </row>
    <row r="37" spans="1:12">
      <c r="A37" s="597" t="s">
        <v>200</v>
      </c>
      <c r="B37" s="598"/>
      <c r="C37" s="598"/>
      <c r="D37" s="599"/>
      <c r="E37" s="65">
        <v>74</v>
      </c>
      <c r="F37" s="357">
        <v>24</v>
      </c>
      <c r="G37" s="389"/>
      <c r="H37" s="4"/>
      <c r="I37" s="4"/>
      <c r="L37" s="4"/>
    </row>
    <row r="38" spans="1:12">
      <c r="A38" s="491" t="s">
        <v>201</v>
      </c>
      <c r="B38" s="492"/>
      <c r="C38" s="492"/>
      <c r="D38" s="493"/>
      <c r="E38" s="55">
        <v>70</v>
      </c>
      <c r="F38" s="353">
        <v>24</v>
      </c>
      <c r="G38" s="389"/>
      <c r="H38" s="4"/>
      <c r="I38" s="4"/>
      <c r="L38" s="4"/>
    </row>
    <row r="39" spans="1:12">
      <c r="A39" s="491" t="s">
        <v>245</v>
      </c>
      <c r="B39" s="492"/>
      <c r="C39" s="492"/>
      <c r="D39" s="493"/>
      <c r="E39" s="353">
        <v>30</v>
      </c>
      <c r="F39" s="353">
        <v>2</v>
      </c>
      <c r="G39" s="389"/>
      <c r="H39" s="4"/>
      <c r="I39" s="4"/>
      <c r="L39" s="4"/>
    </row>
    <row r="40" spans="1:12">
      <c r="A40" s="491" t="s">
        <v>205</v>
      </c>
      <c r="B40" s="518"/>
      <c r="C40" s="518"/>
      <c r="D40" s="519"/>
      <c r="E40" s="128">
        <v>11</v>
      </c>
      <c r="F40" s="129">
        <v>2</v>
      </c>
      <c r="G40" s="389"/>
      <c r="H40" s="4"/>
      <c r="I40" s="4"/>
      <c r="L40" s="4"/>
    </row>
    <row r="41" spans="1:12">
      <c r="A41" s="491" t="s">
        <v>243</v>
      </c>
      <c r="B41" s="575"/>
      <c r="C41" s="575"/>
      <c r="D41" s="576"/>
      <c r="E41" s="186">
        <v>20</v>
      </c>
      <c r="F41" s="129">
        <v>1</v>
      </c>
      <c r="G41" s="389"/>
      <c r="H41" s="4"/>
      <c r="I41" s="4"/>
      <c r="L41" s="4"/>
    </row>
    <row r="42" spans="1:12" ht="13.5" thickBot="1">
      <c r="A42" s="520" t="s">
        <v>266</v>
      </c>
      <c r="B42" s="590"/>
      <c r="C42" s="590"/>
      <c r="D42" s="591"/>
      <c r="E42" s="178">
        <v>1</v>
      </c>
      <c r="F42" s="355">
        <v>2</v>
      </c>
      <c r="G42" s="391"/>
      <c r="H42" s="4"/>
      <c r="I42" s="4"/>
      <c r="L42" s="4"/>
    </row>
    <row r="43" spans="1:12" ht="13.5" thickBot="1">
      <c r="A43" s="4"/>
      <c r="B43" s="4"/>
      <c r="C43" s="4"/>
      <c r="D43" s="4"/>
      <c r="F43" s="286" t="s">
        <v>110</v>
      </c>
      <c r="G43" s="287">
        <f>ROUND(SUM(G37:G42),2)</f>
        <v>0</v>
      </c>
      <c r="H43" s="4"/>
      <c r="K43" s="204"/>
      <c r="L43" s="4"/>
    </row>
    <row r="44" spans="1:12" ht="13.5" thickBot="1"/>
    <row r="45" spans="1:12" s="18" customFormat="1" ht="30.75" thickBot="1">
      <c r="A45" s="15"/>
      <c r="B45" s="449" t="s">
        <v>162</v>
      </c>
      <c r="C45" s="450"/>
      <c r="D45" s="450"/>
      <c r="E45" s="450"/>
      <c r="F45" s="450"/>
      <c r="G45" s="450"/>
      <c r="H45" s="450"/>
      <c r="I45" s="451"/>
      <c r="L45" s="19"/>
    </row>
    <row r="46" spans="1:12">
      <c r="J46" s="80"/>
      <c r="K46" s="7"/>
    </row>
    <row r="47" spans="1:12" ht="13.5" thickBot="1">
      <c r="F47" s="2"/>
      <c r="J47" s="1"/>
      <c r="L47" s="4"/>
    </row>
    <row r="48" spans="1:12" ht="26.25" thickBot="1">
      <c r="A48" s="487" t="s">
        <v>27</v>
      </c>
      <c r="B48" s="488"/>
      <c r="C48" s="488"/>
      <c r="D48" s="488"/>
      <c r="E48" s="341" t="s">
        <v>195</v>
      </c>
      <c r="F48" s="123" t="s">
        <v>123</v>
      </c>
      <c r="G48" s="341" t="s">
        <v>31</v>
      </c>
      <c r="H48" s="341" t="s">
        <v>33</v>
      </c>
      <c r="I48" s="64" t="s">
        <v>25</v>
      </c>
      <c r="L48" s="4"/>
    </row>
    <row r="49" spans="1:12" ht="13.5" thickBot="1">
      <c r="A49" s="454" t="s">
        <v>175</v>
      </c>
      <c r="B49" s="455"/>
      <c r="C49" s="455"/>
      <c r="D49" s="456"/>
      <c r="E49" s="120" t="s">
        <v>176</v>
      </c>
      <c r="F49" s="120" t="s">
        <v>177</v>
      </c>
      <c r="G49" s="120" t="s">
        <v>178</v>
      </c>
      <c r="H49" s="120" t="s">
        <v>179</v>
      </c>
      <c r="I49" s="124" t="s">
        <v>183</v>
      </c>
      <c r="L49" s="4"/>
    </row>
    <row r="50" spans="1:12">
      <c r="A50" s="485" t="s">
        <v>69</v>
      </c>
      <c r="B50" s="486"/>
      <c r="C50" s="486"/>
      <c r="D50" s="486"/>
      <c r="E50" s="357" t="s">
        <v>254</v>
      </c>
      <c r="F50" s="357">
        <v>150</v>
      </c>
      <c r="G50" s="357">
        <v>12</v>
      </c>
      <c r="H50" s="336"/>
      <c r="I50" s="406">
        <f>ROUND(F50*G50*H50,2)</f>
        <v>0</v>
      </c>
      <c r="L50" s="4"/>
    </row>
    <row r="51" spans="1:12">
      <c r="A51" s="485" t="s">
        <v>222</v>
      </c>
      <c r="B51" s="486"/>
      <c r="C51" s="486"/>
      <c r="D51" s="486"/>
      <c r="E51" s="357" t="s">
        <v>116</v>
      </c>
      <c r="F51" s="357">
        <v>60</v>
      </c>
      <c r="G51" s="357">
        <v>4</v>
      </c>
      <c r="H51" s="225"/>
      <c r="I51" s="406">
        <f>ROUND(F51*G51*H51,2)</f>
        <v>0</v>
      </c>
      <c r="L51" s="4"/>
    </row>
    <row r="52" spans="1:12">
      <c r="A52" s="527" t="s">
        <v>82</v>
      </c>
      <c r="B52" s="486"/>
      <c r="C52" s="486"/>
      <c r="D52" s="486"/>
      <c r="E52" s="357" t="s">
        <v>117</v>
      </c>
      <c r="F52" s="357">
        <v>700</v>
      </c>
      <c r="G52" s="357">
        <v>4</v>
      </c>
      <c r="H52" s="225"/>
      <c r="I52" s="406">
        <f>ROUND(F52*G52*H52,2)</f>
        <v>0</v>
      </c>
      <c r="L52" s="4"/>
    </row>
    <row r="53" spans="1:12" ht="33" customHeight="1">
      <c r="A53" s="594" t="s">
        <v>223</v>
      </c>
      <c r="B53" s="595"/>
      <c r="C53" s="595"/>
      <c r="D53" s="596"/>
      <c r="E53" s="353" t="s">
        <v>117</v>
      </c>
      <c r="F53" s="353">
        <v>1204</v>
      </c>
      <c r="G53" s="353">
        <v>4</v>
      </c>
      <c r="H53" s="225"/>
      <c r="I53" s="406">
        <f>ROUND(F53*G53*H53,2)</f>
        <v>0</v>
      </c>
      <c r="L53" s="4"/>
    </row>
    <row r="54" spans="1:12" ht="13.5" thickBot="1">
      <c r="A54" s="592" t="s">
        <v>220</v>
      </c>
      <c r="B54" s="593"/>
      <c r="C54" s="593"/>
      <c r="D54" s="593"/>
      <c r="E54" s="358" t="s">
        <v>117</v>
      </c>
      <c r="F54" s="358">
        <v>1473</v>
      </c>
      <c r="G54" s="358">
        <v>4</v>
      </c>
      <c r="H54" s="225"/>
      <c r="I54" s="427">
        <f>ROUND(F54*G54*H54,2)</f>
        <v>0</v>
      </c>
      <c r="L54" s="4"/>
    </row>
    <row r="55" spans="1:12" ht="13.5" thickBot="1">
      <c r="A55" s="4"/>
      <c r="B55" s="4"/>
      <c r="C55" s="4"/>
      <c r="D55" s="4"/>
      <c r="G55" s="4"/>
      <c r="H55" s="53" t="s">
        <v>110</v>
      </c>
      <c r="I55" s="224">
        <f>ROUND(SUM(I50:I54),2)</f>
        <v>0</v>
      </c>
      <c r="L55" s="4"/>
    </row>
    <row r="57" spans="1:12" ht="13.5" thickBot="1"/>
    <row r="58" spans="1:12" s="18" customFormat="1" ht="30.75" thickBot="1">
      <c r="A58" s="15"/>
      <c r="B58" s="449" t="s">
        <v>164</v>
      </c>
      <c r="C58" s="450"/>
      <c r="D58" s="450"/>
      <c r="E58" s="450"/>
      <c r="F58" s="450"/>
      <c r="G58" s="450"/>
      <c r="H58" s="450"/>
      <c r="I58" s="451"/>
      <c r="L58" s="19"/>
    </row>
    <row r="59" spans="1:12">
      <c r="G59" s="80"/>
      <c r="H59" s="7"/>
    </row>
    <row r="60" spans="1:12" ht="13.5" thickBot="1">
      <c r="E60" s="2"/>
      <c r="F60" s="2"/>
      <c r="G60" s="77"/>
      <c r="H60" s="7"/>
    </row>
    <row r="61" spans="1:12" ht="26.25" thickBot="1">
      <c r="A61" s="468" t="s">
        <v>27</v>
      </c>
      <c r="B61" s="469"/>
      <c r="C61" s="469"/>
      <c r="D61" s="347" t="s">
        <v>31</v>
      </c>
      <c r="E61" s="347" t="s">
        <v>34</v>
      </c>
      <c r="F61" s="122" t="s">
        <v>25</v>
      </c>
      <c r="G61" s="4"/>
      <c r="H61" s="4"/>
      <c r="I61" s="1"/>
      <c r="L61" s="4"/>
    </row>
    <row r="62" spans="1:12" ht="13.5" thickBot="1">
      <c r="A62" s="497" t="s">
        <v>175</v>
      </c>
      <c r="B62" s="498"/>
      <c r="C62" s="498"/>
      <c r="D62" s="120" t="s">
        <v>176</v>
      </c>
      <c r="E62" s="120" t="s">
        <v>177</v>
      </c>
      <c r="F62" s="124" t="s">
        <v>184</v>
      </c>
      <c r="G62" s="4"/>
      <c r="H62" s="4"/>
      <c r="I62" s="1"/>
      <c r="L62" s="4"/>
    </row>
    <row r="63" spans="1:12">
      <c r="A63" s="527" t="s">
        <v>30</v>
      </c>
      <c r="B63" s="486"/>
      <c r="C63" s="486"/>
      <c r="D63" s="357">
        <v>12</v>
      </c>
      <c r="E63" s="225"/>
      <c r="F63" s="406">
        <f>ROUND(D63*E63,2)</f>
        <v>0</v>
      </c>
      <c r="G63" s="4"/>
      <c r="H63" s="4"/>
      <c r="I63" s="1"/>
      <c r="L63" s="4"/>
    </row>
    <row r="64" spans="1:12" ht="13.5" thickBot="1">
      <c r="A64" s="463" t="s">
        <v>52</v>
      </c>
      <c r="B64" s="464"/>
      <c r="C64" s="464"/>
      <c r="D64" s="355">
        <v>12</v>
      </c>
      <c r="E64" s="227"/>
      <c r="F64" s="406">
        <f>ROUND(D64*E64,2)</f>
        <v>0</v>
      </c>
      <c r="G64" s="4"/>
      <c r="H64" s="4"/>
      <c r="I64" s="1"/>
      <c r="L64" s="4"/>
    </row>
    <row r="65" spans="1:12" ht="13.5" thickBot="1">
      <c r="A65" s="4"/>
      <c r="B65" s="4"/>
      <c r="C65" s="4"/>
      <c r="D65" s="4"/>
      <c r="E65" s="53" t="s">
        <v>110</v>
      </c>
      <c r="F65" s="224">
        <f>ROUND(SUM(F63:F64),2)</f>
        <v>0</v>
      </c>
      <c r="G65" s="4"/>
      <c r="H65" s="4"/>
      <c r="I65" s="1"/>
      <c r="L65" s="4"/>
    </row>
    <row r="66" spans="1:12" ht="13.5" customHeight="1" thickBot="1"/>
    <row r="67" spans="1:12" s="18" customFormat="1" ht="30.75" thickBot="1">
      <c r="A67" s="15"/>
      <c r="B67" s="449" t="s">
        <v>283</v>
      </c>
      <c r="C67" s="450"/>
      <c r="D67" s="450"/>
      <c r="E67" s="450"/>
      <c r="F67" s="450"/>
      <c r="G67" s="450"/>
      <c r="H67" s="450"/>
      <c r="I67" s="451"/>
      <c r="L67" s="19"/>
    </row>
    <row r="69" spans="1:12">
      <c r="A69" s="202" t="s">
        <v>280</v>
      </c>
      <c r="B69" s="300" t="s">
        <v>284</v>
      </c>
    </row>
    <row r="70" spans="1:12" ht="13.5" thickBot="1"/>
    <row r="71" spans="1:12" ht="30.75" thickBot="1">
      <c r="A71" s="15"/>
      <c r="B71" s="449" t="s">
        <v>35</v>
      </c>
      <c r="C71" s="450"/>
      <c r="D71" s="450"/>
      <c r="E71" s="450"/>
      <c r="F71" s="450"/>
      <c r="G71" s="450"/>
      <c r="H71" s="450"/>
      <c r="I71" s="451"/>
    </row>
    <row r="72" spans="1:12" ht="13.5" thickBot="1">
      <c r="H72" s="7"/>
    </row>
    <row r="73" spans="1:12" ht="13.5" thickBot="1">
      <c r="F73" s="113" t="s">
        <v>25</v>
      </c>
      <c r="G73" s="185"/>
      <c r="H73" s="4"/>
      <c r="I73" s="4"/>
      <c r="K73" s="1"/>
      <c r="L73" s="4"/>
    </row>
    <row r="74" spans="1:12">
      <c r="E74" s="156" t="s">
        <v>167</v>
      </c>
      <c r="F74" s="415">
        <f>E27</f>
        <v>0</v>
      </c>
      <c r="G74" s="181"/>
      <c r="H74" s="4"/>
      <c r="I74" s="4"/>
      <c r="K74" s="1"/>
      <c r="L74" s="4"/>
    </row>
    <row r="75" spans="1:12" ht="25.5">
      <c r="E75" s="173" t="s">
        <v>160</v>
      </c>
      <c r="F75" s="411">
        <f>G43</f>
        <v>0</v>
      </c>
      <c r="G75" s="181"/>
      <c r="H75" s="4"/>
      <c r="I75" s="4"/>
      <c r="K75" s="1"/>
      <c r="L75" s="4"/>
    </row>
    <row r="76" spans="1:12">
      <c r="E76" s="157" t="s">
        <v>162</v>
      </c>
      <c r="F76" s="411">
        <f>I55</f>
        <v>0</v>
      </c>
      <c r="G76" s="181"/>
      <c r="H76" s="4"/>
      <c r="I76" s="4"/>
      <c r="K76" s="1"/>
      <c r="L76" s="4"/>
    </row>
    <row r="77" spans="1:12" ht="13.5" thickBot="1">
      <c r="E77" s="161" t="s">
        <v>164</v>
      </c>
      <c r="F77" s="412">
        <f>F65</f>
        <v>0</v>
      </c>
      <c r="G77" s="181"/>
      <c r="H77" s="4"/>
      <c r="I77" s="4"/>
      <c r="K77" s="1"/>
      <c r="L77" s="4"/>
    </row>
    <row r="78" spans="1:12" ht="18.75" customHeight="1" thickBot="1">
      <c r="E78" s="53" t="s">
        <v>110</v>
      </c>
      <c r="F78" s="224">
        <f>ROUND(SUM(F74:F77),2)</f>
        <v>0</v>
      </c>
      <c r="G78" s="182"/>
      <c r="H78" s="4"/>
      <c r="I78" s="4"/>
      <c r="K78" s="1"/>
      <c r="L78" s="4"/>
    </row>
    <row r="79" spans="1:12">
      <c r="H79" s="4"/>
      <c r="I79" s="4"/>
    </row>
    <row r="80" spans="1:12" ht="15.75">
      <c r="A80" s="536" t="s">
        <v>131</v>
      </c>
      <c r="B80" s="536"/>
      <c r="C80" s="71"/>
      <c r="D80" s="71"/>
      <c r="E80" s="71"/>
      <c r="F80" s="71"/>
      <c r="G80" s="71"/>
      <c r="H80" s="71"/>
      <c r="I80" s="71"/>
      <c r="J80" s="71"/>
      <c r="K80" s="71"/>
      <c r="L80" s="4"/>
    </row>
    <row r="81" spans="1:11" s="68" customFormat="1" ht="18.75" customHeight="1">
      <c r="A81" s="535" t="s">
        <v>309</v>
      </c>
      <c r="B81" s="535"/>
      <c r="C81" s="535"/>
      <c r="D81" s="535"/>
      <c r="E81" s="535"/>
      <c r="F81" s="567"/>
      <c r="G81" s="567"/>
      <c r="H81" s="567"/>
      <c r="I81" s="567"/>
      <c r="J81" s="71"/>
      <c r="K81" s="71"/>
    </row>
    <row r="82" spans="1:11" ht="15">
      <c r="A82" s="544" t="s">
        <v>287</v>
      </c>
      <c r="B82" s="544"/>
      <c r="C82" s="544"/>
      <c r="D82" s="544"/>
      <c r="E82" s="544"/>
      <c r="F82" s="544"/>
      <c r="G82" s="193"/>
      <c r="H82" s="193"/>
      <c r="I82" s="193"/>
    </row>
    <row r="83" spans="1:11" ht="15.75">
      <c r="A83" s="199" t="s">
        <v>172</v>
      </c>
      <c r="C83" s="195"/>
      <c r="D83" s="196"/>
      <c r="E83" s="197"/>
      <c r="F83" s="197"/>
      <c r="G83" s="196"/>
      <c r="H83" s="196"/>
      <c r="I83" s="196"/>
    </row>
    <row r="84" spans="1:11" ht="15">
      <c r="A84" s="198">
        <v>1</v>
      </c>
      <c r="B84" s="531" t="s">
        <v>173</v>
      </c>
      <c r="C84" s="531"/>
      <c r="D84" s="531"/>
      <c r="E84" s="531"/>
      <c r="F84" s="531"/>
      <c r="G84" s="531"/>
      <c r="H84" s="531"/>
      <c r="I84" s="531"/>
    </row>
    <row r="85" spans="1:11" ht="15">
      <c r="A85" s="198">
        <v>2</v>
      </c>
      <c r="B85" s="531" t="s">
        <v>285</v>
      </c>
      <c r="C85" s="531"/>
      <c r="D85" s="531"/>
      <c r="E85" s="531"/>
      <c r="F85" s="531"/>
      <c r="G85" s="531"/>
      <c r="H85" s="531"/>
      <c r="I85" s="531"/>
    </row>
    <row r="86" spans="1:11" ht="15">
      <c r="A86" s="198">
        <v>3</v>
      </c>
      <c r="B86" s="446" t="s">
        <v>315</v>
      </c>
      <c r="C86" s="446"/>
      <c r="D86" s="446"/>
      <c r="E86" s="446"/>
      <c r="F86" s="446"/>
      <c r="G86" s="446"/>
      <c r="H86" s="446"/>
      <c r="I86" s="446"/>
    </row>
    <row r="87" spans="1:11" ht="15">
      <c r="A87" s="198"/>
      <c r="B87" s="446"/>
      <c r="C87" s="446"/>
      <c r="D87" s="446"/>
      <c r="E87" s="446"/>
      <c r="F87" s="446"/>
      <c r="G87" s="446"/>
      <c r="H87" s="446"/>
      <c r="I87" s="446"/>
    </row>
    <row r="88" spans="1:11" ht="13.5" thickBot="1">
      <c r="G88" s="4"/>
      <c r="H88" s="4"/>
      <c r="I88" s="4"/>
    </row>
    <row r="89" spans="1:11">
      <c r="A89" s="470" t="s">
        <v>171</v>
      </c>
      <c r="B89" s="471"/>
      <c r="C89" s="471"/>
      <c r="D89" s="471"/>
      <c r="E89" s="471"/>
      <c r="F89" s="472"/>
      <c r="G89" s="4"/>
      <c r="H89" s="4"/>
      <c r="I89" s="4"/>
    </row>
    <row r="90" spans="1:11">
      <c r="A90" s="473"/>
      <c r="B90" s="474"/>
      <c r="C90" s="474"/>
      <c r="D90" s="474"/>
      <c r="E90" s="474"/>
      <c r="F90" s="475"/>
      <c r="G90" s="4"/>
      <c r="H90" s="4"/>
      <c r="I90" s="4"/>
    </row>
    <row r="91" spans="1:11">
      <c r="A91" s="473"/>
      <c r="B91" s="474"/>
      <c r="C91" s="474"/>
      <c r="D91" s="474"/>
      <c r="E91" s="474"/>
      <c r="F91" s="475"/>
      <c r="G91" s="4"/>
      <c r="H91" s="4"/>
      <c r="I91" s="4"/>
    </row>
    <row r="92" spans="1:11">
      <c r="A92" s="473"/>
      <c r="B92" s="474"/>
      <c r="C92" s="474"/>
      <c r="D92" s="474"/>
      <c r="E92" s="474"/>
      <c r="F92" s="475"/>
      <c r="G92" s="4"/>
      <c r="H92" s="4"/>
      <c r="I92" s="4"/>
    </row>
    <row r="93" spans="1:11" ht="13.5" thickBot="1">
      <c r="A93" s="476"/>
      <c r="B93" s="477"/>
      <c r="C93" s="477"/>
      <c r="D93" s="477"/>
      <c r="E93" s="477"/>
      <c r="F93" s="478"/>
      <c r="G93" s="4"/>
      <c r="H93" s="4"/>
      <c r="I93" s="4"/>
    </row>
    <row r="94" spans="1:11">
      <c r="G94" s="4"/>
      <c r="H94" s="4"/>
      <c r="I94" s="4"/>
    </row>
  </sheetData>
  <sheetProtection password="DD4F" sheet="1" objects="1" scenarios="1"/>
  <mergeCells count="39">
    <mergeCell ref="A64:C64"/>
    <mergeCell ref="A41:D41"/>
    <mergeCell ref="A40:D40"/>
    <mergeCell ref="A49:D49"/>
    <mergeCell ref="A62:C62"/>
    <mergeCell ref="A48:D48"/>
    <mergeCell ref="A52:D52"/>
    <mergeCell ref="B45:I45"/>
    <mergeCell ref="B58:I58"/>
    <mergeCell ref="A1:J1"/>
    <mergeCell ref="A2:J2"/>
    <mergeCell ref="A3:J3"/>
    <mergeCell ref="A39:D39"/>
    <mergeCell ref="A35:D35"/>
    <mergeCell ref="A37:D37"/>
    <mergeCell ref="A38:D38"/>
    <mergeCell ref="A5:J5"/>
    <mergeCell ref="B32:I32"/>
    <mergeCell ref="B7:I7"/>
    <mergeCell ref="F11:G11"/>
    <mergeCell ref="B29:I29"/>
    <mergeCell ref="E9:F9"/>
    <mergeCell ref="A36:D36"/>
    <mergeCell ref="B86:I87"/>
    <mergeCell ref="A89:F93"/>
    <mergeCell ref="A42:D42"/>
    <mergeCell ref="A51:D51"/>
    <mergeCell ref="B67:I67"/>
    <mergeCell ref="A54:D54"/>
    <mergeCell ref="A61:C61"/>
    <mergeCell ref="A63:C63"/>
    <mergeCell ref="B84:I84"/>
    <mergeCell ref="B85:I85"/>
    <mergeCell ref="A50:D50"/>
    <mergeCell ref="A80:B80"/>
    <mergeCell ref="A81:I81"/>
    <mergeCell ref="B71:I71"/>
    <mergeCell ref="A53:D53"/>
    <mergeCell ref="A82:F82"/>
  </mergeCells>
  <phoneticPr fontId="0" type="noConversion"/>
  <printOptions horizontalCentered="1" verticalCentered="1"/>
  <pageMargins left="0.19685039370078741" right="0.19685039370078741" top="0.43307086614173229" bottom="0.59055118110236227" header="0.31496062992125984" footer="0.35433070866141736"/>
  <pageSetup paperSize="8" scale="67" orientation="portrait" r:id="rId1"/>
  <headerFooter alignWithMargins="0">
    <oddFooter>&amp;C&amp;A&amp;R&amp;P/&amp;N</oddFooter>
  </headerFooter>
  <rowBreaks count="2" manualBreakCount="2">
    <brk id="28" max="11" man="1"/>
    <brk id="57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M114"/>
  <sheetViews>
    <sheetView showZeros="0" tabSelected="1" topLeftCell="A40" zoomScaleNormal="100" workbookViewId="0">
      <selection activeCell="F48" sqref="F48"/>
    </sheetView>
  </sheetViews>
  <sheetFormatPr defaultRowHeight="12.75"/>
  <cols>
    <col min="1" max="1" width="9.85546875" style="2" customWidth="1"/>
    <col min="2" max="2" width="15.140625" style="2" customWidth="1"/>
    <col min="3" max="3" width="26.42578125" style="12" customWidth="1"/>
    <col min="4" max="4" width="14.7109375" style="2" bestFit="1" customWidth="1"/>
    <col min="5" max="5" width="31.42578125" style="4" customWidth="1"/>
    <col min="6" max="6" width="18.42578125" style="4" bestFit="1" customWidth="1"/>
    <col min="7" max="7" width="18.42578125" style="2" bestFit="1" customWidth="1"/>
    <col min="8" max="8" width="12.42578125" style="2" customWidth="1"/>
    <col min="9" max="9" width="15.5703125" style="2" customWidth="1"/>
    <col min="10" max="10" width="14.7109375" style="4" customWidth="1"/>
    <col min="11" max="11" width="18.42578125" style="4" bestFit="1" customWidth="1"/>
    <col min="12" max="12" width="18.42578125" style="2" bestFit="1" customWidth="1"/>
    <col min="13" max="13" width="12.42578125" style="4" customWidth="1"/>
    <col min="14" max="16384" width="9.140625" style="4"/>
  </cols>
  <sheetData>
    <row r="1" spans="1:12">
      <c r="A1" s="499" t="s">
        <v>268</v>
      </c>
      <c r="B1" s="500"/>
      <c r="C1" s="500"/>
      <c r="D1" s="500"/>
      <c r="E1" s="500"/>
      <c r="F1" s="500"/>
      <c r="G1" s="500"/>
      <c r="H1" s="500"/>
      <c r="I1" s="500"/>
      <c r="J1" s="501"/>
    </row>
    <row r="2" spans="1:12">
      <c r="A2" s="502" t="s">
        <v>269</v>
      </c>
      <c r="B2" s="503"/>
      <c r="C2" s="503"/>
      <c r="D2" s="503"/>
      <c r="E2" s="503"/>
      <c r="F2" s="503"/>
      <c r="G2" s="503"/>
      <c r="H2" s="503"/>
      <c r="I2" s="503"/>
      <c r="J2" s="504"/>
    </row>
    <row r="3" spans="1:12" ht="13.5" thickBot="1">
      <c r="A3" s="505" t="s">
        <v>317</v>
      </c>
      <c r="B3" s="506"/>
      <c r="C3" s="506"/>
      <c r="D3" s="506"/>
      <c r="E3" s="506"/>
      <c r="F3" s="506"/>
      <c r="G3" s="506"/>
      <c r="H3" s="506"/>
      <c r="I3" s="506"/>
      <c r="J3" s="507"/>
    </row>
    <row r="4" spans="1:12" ht="13.5" thickBot="1"/>
    <row r="5" spans="1:12" ht="24" customHeight="1" thickBot="1">
      <c r="A5" s="508" t="s">
        <v>233</v>
      </c>
      <c r="B5" s="612"/>
      <c r="C5" s="612"/>
      <c r="D5" s="612"/>
      <c r="E5" s="612"/>
      <c r="F5" s="612"/>
      <c r="G5" s="612"/>
      <c r="H5" s="612"/>
      <c r="I5" s="612"/>
      <c r="J5" s="613"/>
    </row>
    <row r="6" spans="1:12" ht="24" customHeight="1" thickBot="1">
      <c r="A6" s="13"/>
      <c r="B6" s="397"/>
      <c r="C6" s="397"/>
      <c r="D6" s="397"/>
      <c r="E6" s="397"/>
      <c r="F6" s="397"/>
      <c r="G6" s="397"/>
      <c r="H6" s="397"/>
      <c r="I6" s="397"/>
      <c r="J6" s="397"/>
    </row>
    <row r="7" spans="1:12" s="18" customFormat="1" ht="30.75" thickBot="1">
      <c r="A7" s="15"/>
      <c r="B7" s="449" t="s">
        <v>156</v>
      </c>
      <c r="C7" s="604"/>
      <c r="D7" s="604"/>
      <c r="E7" s="604"/>
      <c r="F7" s="604"/>
      <c r="G7" s="604"/>
      <c r="H7" s="604"/>
      <c r="I7" s="605"/>
      <c r="L7" s="16"/>
    </row>
    <row r="8" spans="1:12" s="211" customFormat="1" ht="13.5" thickBot="1">
      <c r="L8" s="398"/>
    </row>
    <row r="9" spans="1:12" ht="13.5" thickBot="1">
      <c r="E9" s="511" t="s">
        <v>87</v>
      </c>
      <c r="F9" s="614"/>
      <c r="G9" s="250">
        <v>246</v>
      </c>
      <c r="I9" s="78"/>
    </row>
    <row r="10" spans="1:12" ht="13.5" thickBot="1">
      <c r="E10" s="40"/>
      <c r="F10" s="399"/>
      <c r="G10" s="37"/>
      <c r="I10" s="78"/>
    </row>
    <row r="11" spans="1:12" ht="13.5" thickBot="1">
      <c r="E11" s="40"/>
      <c r="F11" s="553" t="s">
        <v>186</v>
      </c>
      <c r="G11" s="451"/>
      <c r="H11" s="383"/>
      <c r="J11" s="2"/>
      <c r="L11" s="4"/>
    </row>
    <row r="12" spans="1:12" s="2" customFormat="1" ht="39" thickBot="1">
      <c r="A12" s="258" t="s">
        <v>73</v>
      </c>
      <c r="B12" s="342" t="s">
        <v>31</v>
      </c>
      <c r="C12" s="342" t="s">
        <v>88</v>
      </c>
      <c r="D12" s="342" t="s">
        <v>89</v>
      </c>
      <c r="E12" s="342" t="s">
        <v>25</v>
      </c>
      <c r="F12" s="366" t="s">
        <v>312</v>
      </c>
      <c r="G12" s="337" t="s">
        <v>313</v>
      </c>
    </row>
    <row r="13" spans="1:12" s="2" customFormat="1" ht="13.5" thickBot="1">
      <c r="A13" s="259" t="s">
        <v>272</v>
      </c>
      <c r="B13" s="115" t="s">
        <v>273</v>
      </c>
      <c r="C13" s="115" t="s">
        <v>274</v>
      </c>
      <c r="D13" s="115" t="s">
        <v>275</v>
      </c>
      <c r="E13" s="115" t="s">
        <v>179</v>
      </c>
      <c r="F13" s="263" t="s">
        <v>180</v>
      </c>
      <c r="G13" s="264" t="s">
        <v>187</v>
      </c>
    </row>
    <row r="14" spans="1:12">
      <c r="A14" s="294">
        <v>3209.7</v>
      </c>
      <c r="B14" s="354">
        <v>246</v>
      </c>
      <c r="C14" s="290" t="s">
        <v>134</v>
      </c>
      <c r="D14" s="290" t="s">
        <v>135</v>
      </c>
      <c r="E14" s="384"/>
      <c r="F14" s="288"/>
      <c r="G14" s="274"/>
      <c r="H14" s="4"/>
      <c r="I14" s="4"/>
      <c r="L14" s="4"/>
    </row>
    <row r="15" spans="1:12">
      <c r="A15" s="295">
        <v>275.5</v>
      </c>
      <c r="B15" s="353">
        <v>246</v>
      </c>
      <c r="C15" s="6" t="s">
        <v>134</v>
      </c>
      <c r="D15" s="6" t="s">
        <v>136</v>
      </c>
      <c r="E15" s="385"/>
      <c r="F15" s="236"/>
      <c r="G15" s="231"/>
      <c r="H15" s="4"/>
      <c r="I15" s="4"/>
      <c r="L15" s="4"/>
    </row>
    <row r="16" spans="1:12">
      <c r="A16" s="295">
        <v>9</v>
      </c>
      <c r="B16" s="353">
        <v>246</v>
      </c>
      <c r="C16" s="6" t="s">
        <v>12</v>
      </c>
      <c r="D16" s="6" t="s">
        <v>135</v>
      </c>
      <c r="E16" s="385"/>
      <c r="F16" s="236"/>
      <c r="G16" s="231"/>
      <c r="H16" s="4"/>
      <c r="I16" s="4"/>
      <c r="L16" s="4"/>
    </row>
    <row r="17" spans="1:12">
      <c r="A17" s="295">
        <v>82</v>
      </c>
      <c r="B17" s="353">
        <v>246</v>
      </c>
      <c r="C17" s="213" t="s">
        <v>21</v>
      </c>
      <c r="D17" s="6" t="s">
        <v>136</v>
      </c>
      <c r="E17" s="385"/>
      <c r="F17" s="275"/>
      <c r="G17" s="231"/>
      <c r="H17" s="4"/>
      <c r="I17" s="4"/>
      <c r="L17" s="4"/>
    </row>
    <row r="18" spans="1:12">
      <c r="A18" s="295">
        <v>31</v>
      </c>
      <c r="B18" s="353">
        <v>246</v>
      </c>
      <c r="C18" s="6" t="s">
        <v>21</v>
      </c>
      <c r="D18" s="6" t="s">
        <v>135</v>
      </c>
      <c r="E18" s="385"/>
      <c r="F18" s="275"/>
      <c r="G18" s="231"/>
      <c r="H18" s="4"/>
      <c r="I18" s="4"/>
      <c r="L18" s="4"/>
    </row>
    <row r="19" spans="1:12">
      <c r="A19" s="295">
        <v>86.8</v>
      </c>
      <c r="B19" s="353">
        <v>246</v>
      </c>
      <c r="C19" s="6" t="s">
        <v>137</v>
      </c>
      <c r="D19" s="6" t="s">
        <v>135</v>
      </c>
      <c r="E19" s="385"/>
      <c r="F19" s="296" t="s">
        <v>155</v>
      </c>
      <c r="G19" s="217" t="s">
        <v>155</v>
      </c>
      <c r="H19" s="4"/>
      <c r="I19" s="4"/>
      <c r="L19" s="4"/>
    </row>
    <row r="20" spans="1:12">
      <c r="A20" s="295">
        <v>335</v>
      </c>
      <c r="B20" s="353">
        <v>246</v>
      </c>
      <c r="C20" s="6" t="s">
        <v>137</v>
      </c>
      <c r="D20" s="6" t="s">
        <v>138</v>
      </c>
      <c r="E20" s="385"/>
      <c r="F20" s="296" t="s">
        <v>155</v>
      </c>
      <c r="G20" s="217" t="s">
        <v>155</v>
      </c>
      <c r="H20" s="4"/>
      <c r="I20" s="4"/>
      <c r="L20" s="4"/>
    </row>
    <row r="21" spans="1:12">
      <c r="A21" s="295">
        <v>14.5</v>
      </c>
      <c r="B21" s="353">
        <v>246</v>
      </c>
      <c r="C21" s="6" t="s">
        <v>67</v>
      </c>
      <c r="D21" s="6" t="s">
        <v>139</v>
      </c>
      <c r="E21" s="385"/>
      <c r="F21" s="296" t="s">
        <v>155</v>
      </c>
      <c r="G21" s="217" t="s">
        <v>155</v>
      </c>
      <c r="H21" s="4"/>
      <c r="I21" s="4"/>
      <c r="L21" s="4"/>
    </row>
    <row r="22" spans="1:12">
      <c r="A22" s="295">
        <v>185.5</v>
      </c>
      <c r="B22" s="353">
        <v>246</v>
      </c>
      <c r="C22" s="6" t="s">
        <v>140</v>
      </c>
      <c r="D22" s="6" t="s">
        <v>141</v>
      </c>
      <c r="E22" s="385"/>
      <c r="F22" s="296" t="s">
        <v>155</v>
      </c>
      <c r="G22" s="217" t="s">
        <v>155</v>
      </c>
      <c r="H22" s="4"/>
      <c r="I22" s="4"/>
      <c r="L22" s="4"/>
    </row>
    <row r="23" spans="1:12">
      <c r="A23" s="295">
        <v>1393.1</v>
      </c>
      <c r="B23" s="353">
        <v>246</v>
      </c>
      <c r="C23" s="6" t="s">
        <v>142</v>
      </c>
      <c r="D23" s="6" t="s">
        <v>135</v>
      </c>
      <c r="E23" s="385"/>
      <c r="F23" s="236"/>
      <c r="G23" s="231"/>
      <c r="H23" s="4"/>
      <c r="I23" s="4"/>
      <c r="L23" s="4"/>
    </row>
    <row r="24" spans="1:12">
      <c r="A24" s="295">
        <v>355</v>
      </c>
      <c r="B24" s="353">
        <v>246</v>
      </c>
      <c r="C24" s="6" t="s">
        <v>142</v>
      </c>
      <c r="D24" s="6" t="s">
        <v>143</v>
      </c>
      <c r="E24" s="385"/>
      <c r="F24" s="236"/>
      <c r="G24" s="231"/>
      <c r="H24" s="4"/>
      <c r="I24" s="4"/>
      <c r="L24" s="4"/>
    </row>
    <row r="25" spans="1:12">
      <c r="A25" s="295">
        <v>42</v>
      </c>
      <c r="B25" s="353">
        <v>246</v>
      </c>
      <c r="C25" s="6" t="s">
        <v>142</v>
      </c>
      <c r="D25" s="6" t="s">
        <v>141</v>
      </c>
      <c r="E25" s="385"/>
      <c r="F25" s="236"/>
      <c r="G25" s="231"/>
      <c r="H25" s="4"/>
      <c r="I25" s="4"/>
      <c r="L25" s="4"/>
    </row>
    <row r="26" spans="1:12">
      <c r="A26" s="295">
        <v>63.7</v>
      </c>
      <c r="B26" s="353">
        <v>246</v>
      </c>
      <c r="C26" s="6" t="s">
        <v>144</v>
      </c>
      <c r="D26" s="6" t="s">
        <v>141</v>
      </c>
      <c r="E26" s="385"/>
      <c r="F26" s="236"/>
      <c r="G26" s="231"/>
      <c r="H26" s="4"/>
      <c r="I26" s="4"/>
      <c r="L26" s="4"/>
    </row>
    <row r="27" spans="1:12">
      <c r="A27" s="295">
        <v>105</v>
      </c>
      <c r="B27" s="353">
        <v>246</v>
      </c>
      <c r="C27" s="6" t="s">
        <v>144</v>
      </c>
      <c r="D27" s="6" t="s">
        <v>143</v>
      </c>
      <c r="E27" s="385"/>
      <c r="F27" s="236"/>
      <c r="G27" s="231"/>
      <c r="H27" s="4"/>
      <c r="I27" s="4"/>
      <c r="L27" s="4"/>
    </row>
    <row r="28" spans="1:12">
      <c r="A28" s="295">
        <v>178.8</v>
      </c>
      <c r="B28" s="353">
        <v>52</v>
      </c>
      <c r="C28" s="6" t="s">
        <v>145</v>
      </c>
      <c r="D28" s="6" t="s">
        <v>141</v>
      </c>
      <c r="E28" s="385"/>
      <c r="F28" s="296" t="s">
        <v>155</v>
      </c>
      <c r="G28" s="217" t="s">
        <v>155</v>
      </c>
      <c r="H28" s="4"/>
      <c r="I28" s="4"/>
      <c r="L28" s="4"/>
    </row>
    <row r="29" spans="1:12">
      <c r="A29" s="295">
        <v>12</v>
      </c>
      <c r="B29" s="353">
        <v>246</v>
      </c>
      <c r="C29" s="6" t="s">
        <v>146</v>
      </c>
      <c r="D29" s="6" t="s">
        <v>147</v>
      </c>
      <c r="E29" s="385"/>
      <c r="F29" s="236"/>
      <c r="G29" s="231"/>
      <c r="H29" s="4"/>
      <c r="I29" s="4"/>
      <c r="L29" s="4"/>
    </row>
    <row r="30" spans="1:12">
      <c r="A30" s="295">
        <v>81</v>
      </c>
      <c r="B30" s="353">
        <v>52</v>
      </c>
      <c r="C30" s="6" t="s">
        <v>148</v>
      </c>
      <c r="D30" s="6" t="s">
        <v>135</v>
      </c>
      <c r="E30" s="385"/>
      <c r="F30" s="296" t="s">
        <v>155</v>
      </c>
      <c r="G30" s="217" t="s">
        <v>155</v>
      </c>
      <c r="H30" s="4"/>
      <c r="I30" s="4"/>
      <c r="L30" s="4"/>
    </row>
    <row r="31" spans="1:12" ht="13.5" thickBot="1">
      <c r="A31" s="297">
        <v>180.4</v>
      </c>
      <c r="B31" s="355">
        <v>52</v>
      </c>
      <c r="C31" s="44" t="s">
        <v>148</v>
      </c>
      <c r="D31" s="44" t="s">
        <v>149</v>
      </c>
      <c r="E31" s="386"/>
      <c r="F31" s="298" t="s">
        <v>155</v>
      </c>
      <c r="G31" s="219" t="s">
        <v>155</v>
      </c>
      <c r="H31" s="4"/>
      <c r="I31" s="4"/>
      <c r="L31" s="4"/>
    </row>
    <row r="32" spans="1:12" ht="13.5" thickBot="1">
      <c r="A32" s="291">
        <f>SUM(A14:A31)</f>
        <v>6640</v>
      </c>
      <c r="B32" s="292" t="s">
        <v>29</v>
      </c>
      <c r="C32" s="4"/>
      <c r="D32" s="53" t="s">
        <v>110</v>
      </c>
      <c r="E32" s="224">
        <f>ROUND(SUM(E14:E31),2)</f>
        <v>0</v>
      </c>
      <c r="F32" s="211"/>
      <c r="G32" s="211"/>
      <c r="H32" s="4"/>
      <c r="I32" s="4"/>
      <c r="J32" s="204"/>
      <c r="K32" s="101"/>
      <c r="L32" s="102"/>
    </row>
    <row r="33" spans="1:12">
      <c r="A33" s="211"/>
      <c r="B33" s="49"/>
      <c r="C33" s="100"/>
      <c r="D33" s="211"/>
      <c r="E33" s="211"/>
      <c r="F33" s="211"/>
      <c r="G33" s="211"/>
      <c r="H33" s="49"/>
      <c r="I33" s="48"/>
      <c r="J33" s="51"/>
      <c r="K33" s="101"/>
      <c r="L33" s="102"/>
    </row>
    <row r="34" spans="1:12" ht="13.5" thickBot="1">
      <c r="A34" s="211"/>
      <c r="B34" s="49"/>
      <c r="C34" s="100"/>
      <c r="D34" s="211"/>
      <c r="E34" s="211"/>
      <c r="F34" s="211"/>
      <c r="G34" s="211"/>
      <c r="H34" s="49"/>
      <c r="I34" s="48"/>
      <c r="J34" s="51"/>
      <c r="K34" s="101"/>
      <c r="L34" s="102"/>
    </row>
    <row r="35" spans="1:12" s="18" customFormat="1" ht="27.75" customHeight="1" thickBot="1">
      <c r="A35" s="15"/>
      <c r="B35" s="449" t="s">
        <v>279</v>
      </c>
      <c r="C35" s="450"/>
      <c r="D35" s="450"/>
      <c r="E35" s="450"/>
      <c r="F35" s="450"/>
      <c r="G35" s="450"/>
      <c r="H35" s="450"/>
      <c r="I35" s="451"/>
      <c r="L35" s="19"/>
    </row>
    <row r="36" spans="1:12">
      <c r="A36" s="184" t="s">
        <v>251</v>
      </c>
      <c r="B36" s="299" t="s">
        <v>232</v>
      </c>
      <c r="D36" s="1"/>
      <c r="L36" s="1"/>
    </row>
    <row r="37" spans="1:12">
      <c r="A37" s="211"/>
      <c r="B37" s="49"/>
      <c r="C37" s="100"/>
      <c r="D37" s="211"/>
      <c r="E37" s="211"/>
      <c r="F37" s="211"/>
      <c r="G37" s="211"/>
      <c r="H37" s="49"/>
      <c r="I37" s="48"/>
      <c r="J37" s="51"/>
      <c r="K37" s="101"/>
      <c r="L37" s="102"/>
    </row>
    <row r="38" spans="1:12" ht="14.25" customHeight="1" thickBot="1">
      <c r="A38" s="23"/>
      <c r="E38" s="22"/>
    </row>
    <row r="39" spans="1:12" ht="25.5" customHeight="1" thickBot="1">
      <c r="B39" s="449" t="s">
        <v>161</v>
      </c>
      <c r="C39" s="604"/>
      <c r="D39" s="604"/>
      <c r="E39" s="604"/>
      <c r="F39" s="604"/>
      <c r="G39" s="604"/>
      <c r="H39" s="604"/>
      <c r="I39" s="605"/>
    </row>
    <row r="40" spans="1:12">
      <c r="D40" s="1"/>
    </row>
    <row r="41" spans="1:12" ht="13.5" thickBot="1">
      <c r="D41" s="1"/>
      <c r="E41" s="2"/>
      <c r="F41" s="2"/>
      <c r="J41" s="2"/>
      <c r="K41" s="2"/>
      <c r="L41" s="4"/>
    </row>
    <row r="42" spans="1:12" s="8" customFormat="1" ht="13.5" thickBot="1">
      <c r="A42" s="483" t="s">
        <v>208</v>
      </c>
      <c r="B42" s="484"/>
      <c r="C42" s="484"/>
      <c r="D42" s="484"/>
      <c r="E42" s="176" t="s">
        <v>246</v>
      </c>
      <c r="F42" s="345" t="s">
        <v>31</v>
      </c>
      <c r="G42" s="118" t="s">
        <v>25</v>
      </c>
      <c r="H42" s="69"/>
      <c r="I42" s="69"/>
    </row>
    <row r="43" spans="1:12" s="8" customFormat="1" ht="13.5" thickBot="1">
      <c r="A43" s="452" t="s">
        <v>175</v>
      </c>
      <c r="B43" s="453"/>
      <c r="C43" s="453"/>
      <c r="D43" s="453"/>
      <c r="E43" s="119" t="s">
        <v>176</v>
      </c>
      <c r="F43" s="120" t="s">
        <v>177</v>
      </c>
      <c r="G43" s="121" t="s">
        <v>178</v>
      </c>
      <c r="H43" s="69"/>
      <c r="I43" s="69"/>
    </row>
    <row r="44" spans="1:12" s="8" customFormat="1">
      <c r="A44" s="569" t="s">
        <v>241</v>
      </c>
      <c r="B44" s="570"/>
      <c r="C44" s="570"/>
      <c r="D44" s="570"/>
      <c r="E44" s="187">
        <v>10</v>
      </c>
      <c r="F44" s="174">
        <v>24</v>
      </c>
      <c r="G44" s="387"/>
      <c r="H44" s="69"/>
      <c r="I44" s="69"/>
    </row>
    <row r="45" spans="1:12" s="8" customFormat="1">
      <c r="A45" s="479" t="s">
        <v>242</v>
      </c>
      <c r="B45" s="571"/>
      <c r="C45" s="571"/>
      <c r="D45" s="571"/>
      <c r="E45" s="303">
        <v>400</v>
      </c>
      <c r="F45" s="304">
        <v>24</v>
      </c>
      <c r="G45" s="390"/>
      <c r="H45" s="69"/>
      <c r="I45" s="69"/>
    </row>
    <row r="46" spans="1:12">
      <c r="A46" s="479" t="s">
        <v>200</v>
      </c>
      <c r="B46" s="448"/>
      <c r="C46" s="448"/>
      <c r="D46" s="448"/>
      <c r="E46" s="55">
        <v>250</v>
      </c>
      <c r="F46" s="353">
        <v>24</v>
      </c>
      <c r="G46" s="390"/>
      <c r="H46" s="96"/>
      <c r="I46" s="95"/>
      <c r="L46" s="4"/>
    </row>
    <row r="47" spans="1:12">
      <c r="A47" s="479" t="s">
        <v>201</v>
      </c>
      <c r="B47" s="448"/>
      <c r="C47" s="448"/>
      <c r="D47" s="448"/>
      <c r="E47" s="55">
        <v>250</v>
      </c>
      <c r="F47" s="353">
        <v>24</v>
      </c>
      <c r="G47" s="390"/>
      <c r="H47" s="96"/>
      <c r="I47" s="95"/>
      <c r="L47" s="4"/>
    </row>
    <row r="48" spans="1:12">
      <c r="A48" s="479" t="s">
        <v>205</v>
      </c>
      <c r="B48" s="550"/>
      <c r="C48" s="550"/>
      <c r="D48" s="550"/>
      <c r="E48" s="285">
        <v>5</v>
      </c>
      <c r="F48" s="351">
        <v>2</v>
      </c>
      <c r="G48" s="390"/>
      <c r="H48" s="400"/>
      <c r="I48" s="99"/>
      <c r="L48" s="4"/>
    </row>
    <row r="49" spans="1:13" ht="13.5" thickBot="1">
      <c r="A49" s="551" t="s">
        <v>245</v>
      </c>
      <c r="B49" s="464"/>
      <c r="C49" s="464"/>
      <c r="D49" s="464"/>
      <c r="E49" s="355">
        <v>30</v>
      </c>
      <c r="F49" s="355">
        <v>2</v>
      </c>
      <c r="G49" s="388"/>
      <c r="H49" s="96"/>
      <c r="I49" s="95"/>
      <c r="L49" s="4"/>
    </row>
    <row r="50" spans="1:13" ht="13.5" thickBot="1">
      <c r="A50" s="211"/>
      <c r="B50" s="211"/>
      <c r="C50" s="211"/>
      <c r="D50" s="211"/>
      <c r="E50" s="211"/>
      <c r="F50" s="286" t="s">
        <v>110</v>
      </c>
      <c r="G50" s="287">
        <f>ROUND(SUM(G44:G49),2)</f>
        <v>0</v>
      </c>
      <c r="H50" s="211"/>
      <c r="I50" s="4"/>
      <c r="K50" s="204"/>
      <c r="L50" s="97"/>
      <c r="M50" s="51"/>
    </row>
    <row r="51" spans="1:13" ht="13.5" thickBot="1"/>
    <row r="52" spans="1:13" s="18" customFormat="1" ht="30.75" thickBot="1">
      <c r="A52" s="15"/>
      <c r="B52" s="449" t="s">
        <v>162</v>
      </c>
      <c r="C52" s="604"/>
      <c r="D52" s="604"/>
      <c r="E52" s="604"/>
      <c r="F52" s="604"/>
      <c r="G52" s="604"/>
      <c r="H52" s="604"/>
      <c r="I52" s="605"/>
      <c r="L52" s="16"/>
    </row>
    <row r="54" spans="1:13" ht="13.5" thickBot="1">
      <c r="F54" s="2"/>
      <c r="J54" s="1"/>
      <c r="L54" s="4"/>
    </row>
    <row r="55" spans="1:13" ht="26.25" thickBot="1">
      <c r="A55" s="487" t="s">
        <v>27</v>
      </c>
      <c r="B55" s="488"/>
      <c r="C55" s="488"/>
      <c r="D55" s="488"/>
      <c r="E55" s="123" t="s">
        <v>195</v>
      </c>
      <c r="F55" s="123" t="s">
        <v>123</v>
      </c>
      <c r="G55" s="123" t="s">
        <v>31</v>
      </c>
      <c r="H55" s="341" t="s">
        <v>33</v>
      </c>
      <c r="I55" s="64" t="s">
        <v>25</v>
      </c>
      <c r="K55" s="1"/>
      <c r="M55" s="1"/>
    </row>
    <row r="56" spans="1:13" ht="13.5" thickBot="1">
      <c r="A56" s="454" t="s">
        <v>175</v>
      </c>
      <c r="B56" s="455"/>
      <c r="C56" s="455"/>
      <c r="D56" s="456"/>
      <c r="E56" s="120" t="s">
        <v>176</v>
      </c>
      <c r="F56" s="120" t="s">
        <v>177</v>
      </c>
      <c r="G56" s="120" t="s">
        <v>178</v>
      </c>
      <c r="H56" s="120" t="s">
        <v>179</v>
      </c>
      <c r="I56" s="124" t="s">
        <v>183</v>
      </c>
      <c r="K56" s="1"/>
      <c r="M56" s="1"/>
    </row>
    <row r="57" spans="1:13" ht="13.5" thickBot="1">
      <c r="A57" s="610" t="s">
        <v>220</v>
      </c>
      <c r="B57" s="611"/>
      <c r="C57" s="611"/>
      <c r="D57" s="611"/>
      <c r="E57" s="359" t="s">
        <v>117</v>
      </c>
      <c r="F57" s="359">
        <f>377*2</f>
        <v>754</v>
      </c>
      <c r="G57" s="359">
        <v>4</v>
      </c>
      <c r="H57" s="235"/>
      <c r="I57" s="427">
        <f>ROUND(F57*G57*H57,2)</f>
        <v>0</v>
      </c>
      <c r="K57" s="1"/>
      <c r="M57" s="1"/>
    </row>
    <row r="58" spans="1:13" ht="13.5" thickBot="1">
      <c r="A58" s="211"/>
      <c r="B58" s="211"/>
      <c r="C58" s="211"/>
      <c r="D58" s="211"/>
      <c r="E58" s="211"/>
      <c r="F58" s="211"/>
      <c r="G58" s="211"/>
      <c r="H58" s="53" t="s">
        <v>110</v>
      </c>
      <c r="I58" s="224">
        <f>ROUND(SUM(I57:I57),2)</f>
        <v>0</v>
      </c>
      <c r="K58" s="1"/>
      <c r="M58" s="1"/>
    </row>
    <row r="59" spans="1:13" ht="13.5" thickBot="1"/>
    <row r="60" spans="1:13" s="18" customFormat="1" ht="30.75" thickBot="1">
      <c r="A60" s="15"/>
      <c r="B60" s="449" t="s">
        <v>164</v>
      </c>
      <c r="C60" s="604"/>
      <c r="D60" s="604"/>
      <c r="E60" s="604"/>
      <c r="F60" s="604"/>
      <c r="G60" s="604"/>
      <c r="H60" s="604"/>
      <c r="I60" s="605"/>
      <c r="L60" s="16"/>
    </row>
    <row r="62" spans="1:13" ht="13.5" thickBot="1">
      <c r="E62" s="2"/>
      <c r="F62" s="2"/>
      <c r="G62" s="77"/>
      <c r="H62" s="7"/>
      <c r="L62" s="1"/>
    </row>
    <row r="63" spans="1:13" ht="13.5" thickBot="1">
      <c r="A63" s="487" t="s">
        <v>27</v>
      </c>
      <c r="B63" s="488"/>
      <c r="C63" s="488"/>
      <c r="D63" s="341" t="s">
        <v>31</v>
      </c>
      <c r="E63" s="341" t="s">
        <v>34</v>
      </c>
      <c r="F63" s="64" t="s">
        <v>25</v>
      </c>
      <c r="I63" s="4"/>
      <c r="K63" s="1"/>
      <c r="M63" s="1"/>
    </row>
    <row r="64" spans="1:13" ht="13.5" thickBot="1">
      <c r="A64" s="497" t="s">
        <v>175</v>
      </c>
      <c r="B64" s="498"/>
      <c r="C64" s="498"/>
      <c r="D64" s="120" t="s">
        <v>176</v>
      </c>
      <c r="E64" s="120" t="s">
        <v>177</v>
      </c>
      <c r="F64" s="124" t="s">
        <v>184</v>
      </c>
      <c r="I64" s="4"/>
      <c r="K64" s="1"/>
      <c r="M64" s="1"/>
    </row>
    <row r="65" spans="1:13">
      <c r="A65" s="609" t="s">
        <v>30</v>
      </c>
      <c r="B65" s="570"/>
      <c r="C65" s="570"/>
      <c r="D65" s="354">
        <v>12</v>
      </c>
      <c r="E65" s="273"/>
      <c r="F65" s="415">
        <f>ROUND(D65*E65,2)</f>
        <v>0</v>
      </c>
      <c r="I65" s="4"/>
      <c r="K65" s="1"/>
      <c r="M65" s="1"/>
    </row>
    <row r="66" spans="1:13" ht="13.5" thickBot="1">
      <c r="A66" s="463" t="s">
        <v>52</v>
      </c>
      <c r="B66" s="464"/>
      <c r="C66" s="464"/>
      <c r="D66" s="355">
        <v>12</v>
      </c>
      <c r="E66" s="222"/>
      <c r="F66" s="412">
        <f>ROUND(D66*E66,2)</f>
        <v>0</v>
      </c>
      <c r="I66" s="4"/>
      <c r="K66" s="1"/>
      <c r="M66" s="1"/>
    </row>
    <row r="67" spans="1:13" ht="13.5" thickBot="1">
      <c r="A67" s="211"/>
      <c r="B67" s="211"/>
      <c r="C67" s="211"/>
      <c r="D67" s="211"/>
      <c r="E67" s="53" t="s">
        <v>110</v>
      </c>
      <c r="F67" s="224">
        <f>ROUND(SUM(F65:F66),2)</f>
        <v>0</v>
      </c>
      <c r="I67" s="4"/>
      <c r="K67" s="1"/>
      <c r="M67" s="1"/>
    </row>
    <row r="68" spans="1:13" ht="13.5" customHeight="1" thickBot="1"/>
    <row r="69" spans="1:13" s="18" customFormat="1" ht="30.75" thickBot="1">
      <c r="A69" s="15"/>
      <c r="B69" s="449" t="s">
        <v>165</v>
      </c>
      <c r="C69" s="604"/>
      <c r="D69" s="604"/>
      <c r="E69" s="604"/>
      <c r="F69" s="604"/>
      <c r="G69" s="604"/>
      <c r="H69" s="604"/>
      <c r="I69" s="605"/>
      <c r="L69" s="16"/>
    </row>
    <row r="70" spans="1:13" s="89" customFormat="1" ht="15.75" customHeight="1">
      <c r="A70" s="88"/>
      <c r="B70" s="83"/>
      <c r="C70" s="401"/>
      <c r="D70" s="401"/>
      <c r="E70" s="401"/>
      <c r="F70" s="401"/>
      <c r="G70" s="401"/>
      <c r="H70" s="401"/>
      <c r="I70" s="401"/>
      <c r="L70" s="98"/>
    </row>
    <row r="71" spans="1:13" ht="13.5" thickBot="1">
      <c r="E71" s="2"/>
      <c r="F71" s="2"/>
      <c r="H71" s="77"/>
      <c r="I71" s="7"/>
      <c r="L71" s="1"/>
    </row>
    <row r="72" spans="1:13" ht="26.25" thickBot="1">
      <c r="A72" s="468" t="s">
        <v>27</v>
      </c>
      <c r="B72" s="469"/>
      <c r="C72" s="469"/>
      <c r="D72" s="347" t="s">
        <v>121</v>
      </c>
      <c r="E72" s="347" t="s">
        <v>122</v>
      </c>
      <c r="F72" s="347" t="s">
        <v>120</v>
      </c>
      <c r="G72" s="122" t="s">
        <v>25</v>
      </c>
      <c r="J72" s="2"/>
    </row>
    <row r="73" spans="1:13" ht="13.5" thickBot="1">
      <c r="A73" s="497" t="s">
        <v>175</v>
      </c>
      <c r="B73" s="498"/>
      <c r="C73" s="498"/>
      <c r="D73" s="120" t="s">
        <v>176</v>
      </c>
      <c r="E73" s="120" t="s">
        <v>177</v>
      </c>
      <c r="F73" s="120" t="s">
        <v>178</v>
      </c>
      <c r="G73" s="124" t="s">
        <v>185</v>
      </c>
      <c r="J73" s="2"/>
    </row>
    <row r="74" spans="1:13">
      <c r="A74" s="606" t="s">
        <v>118</v>
      </c>
      <c r="B74" s="607"/>
      <c r="C74" s="608"/>
      <c r="D74" s="90">
        <v>1</v>
      </c>
      <c r="E74" s="357">
        <v>246</v>
      </c>
      <c r="F74" s="225"/>
      <c r="G74" s="407">
        <f>ROUND(D74*E74*F74,2)</f>
        <v>0</v>
      </c>
      <c r="J74" s="2"/>
    </row>
    <row r="75" spans="1:13">
      <c r="A75" s="600" t="s">
        <v>119</v>
      </c>
      <c r="B75" s="595"/>
      <c r="C75" s="596"/>
      <c r="D75" s="356">
        <v>1</v>
      </c>
      <c r="E75" s="353">
        <v>246</v>
      </c>
      <c r="F75" s="225"/>
      <c r="G75" s="407">
        <f>ROUND(D75*E75*F75,2)</f>
        <v>0</v>
      </c>
      <c r="J75" s="2"/>
    </row>
    <row r="76" spans="1:13">
      <c r="A76" s="600" t="s">
        <v>150</v>
      </c>
      <c r="B76" s="595"/>
      <c r="C76" s="596"/>
      <c r="D76" s="356">
        <v>1</v>
      </c>
      <c r="E76" s="353">
        <v>24</v>
      </c>
      <c r="F76" s="225"/>
      <c r="G76" s="407">
        <f>ROUND(D76*E76*F76,2)</f>
        <v>0</v>
      </c>
      <c r="J76" s="2"/>
    </row>
    <row r="77" spans="1:13" ht="13.5" thickBot="1">
      <c r="A77" s="601" t="s">
        <v>255</v>
      </c>
      <c r="B77" s="602"/>
      <c r="C77" s="603"/>
      <c r="D77" s="66">
        <v>1</v>
      </c>
      <c r="E77" s="355">
        <v>12</v>
      </c>
      <c r="F77" s="225"/>
      <c r="G77" s="409">
        <f>ROUND(D77*E77*F77,2)</f>
        <v>0</v>
      </c>
      <c r="J77" s="2"/>
    </row>
    <row r="78" spans="1:13" ht="13.5" thickBot="1">
      <c r="A78" s="211"/>
      <c r="B78" s="211"/>
      <c r="C78" s="211"/>
      <c r="D78" s="211"/>
      <c r="E78" s="211"/>
      <c r="F78" s="53" t="s">
        <v>110</v>
      </c>
      <c r="G78" s="224">
        <f>ROUND(SUM(G74:G77),2)</f>
        <v>0</v>
      </c>
      <c r="J78" s="2"/>
    </row>
    <row r="80" spans="1:13" s="211" customFormat="1">
      <c r="L80" s="398"/>
    </row>
    <row r="81" spans="1:12" ht="13.5" thickBot="1"/>
    <row r="82" spans="1:12" ht="30.75" thickBot="1">
      <c r="A82" s="15"/>
      <c r="B82" s="449" t="s">
        <v>35</v>
      </c>
      <c r="C82" s="604"/>
      <c r="D82" s="604"/>
      <c r="E82" s="604"/>
      <c r="F82" s="604"/>
      <c r="G82" s="604"/>
      <c r="H82" s="604"/>
      <c r="I82" s="605"/>
    </row>
    <row r="83" spans="1:12" ht="13.5" thickBot="1"/>
    <row r="84" spans="1:12" ht="13.5" thickBot="1">
      <c r="F84" s="113" t="s">
        <v>25</v>
      </c>
      <c r="G84" s="185"/>
      <c r="H84" s="211"/>
      <c r="I84" s="211"/>
    </row>
    <row r="85" spans="1:12">
      <c r="E85" s="156" t="s">
        <v>167</v>
      </c>
      <c r="F85" s="430">
        <f>E32</f>
        <v>0</v>
      </c>
      <c r="G85" s="188"/>
      <c r="H85" s="211"/>
      <c r="I85" s="211"/>
    </row>
    <row r="86" spans="1:12" ht="25.5">
      <c r="E86" s="173" t="s">
        <v>160</v>
      </c>
      <c r="F86" s="431">
        <f>G50</f>
        <v>0</v>
      </c>
      <c r="G86" s="188"/>
      <c r="H86" s="211"/>
      <c r="I86" s="211"/>
    </row>
    <row r="87" spans="1:12">
      <c r="E87" s="157" t="s">
        <v>162</v>
      </c>
      <c r="F87" s="431">
        <f>I58</f>
        <v>0</v>
      </c>
      <c r="G87" s="188"/>
      <c r="H87" s="211"/>
      <c r="I87" s="211"/>
    </row>
    <row r="88" spans="1:12">
      <c r="E88" s="157" t="s">
        <v>164</v>
      </c>
      <c r="F88" s="431">
        <f>F67</f>
        <v>0</v>
      </c>
      <c r="G88" s="188"/>
      <c r="H88" s="211"/>
      <c r="I88" s="211"/>
    </row>
    <row r="89" spans="1:12" ht="26.25" thickBot="1">
      <c r="E89" s="159" t="s">
        <v>165</v>
      </c>
      <c r="F89" s="432">
        <f>G78</f>
        <v>0</v>
      </c>
      <c r="G89" s="188"/>
      <c r="H89" s="211"/>
      <c r="I89" s="211"/>
    </row>
    <row r="90" spans="1:12" ht="18.75" customHeight="1" thickBot="1">
      <c r="E90" s="310" t="s">
        <v>110</v>
      </c>
      <c r="F90" s="311">
        <f>ROUND(SUM(F85:F89),2)</f>
        <v>0</v>
      </c>
      <c r="G90" s="189"/>
      <c r="H90" s="211"/>
      <c r="I90" s="211"/>
    </row>
    <row r="91" spans="1:12">
      <c r="H91" s="211"/>
      <c r="I91" s="211"/>
    </row>
    <row r="92" spans="1:12" ht="15.75">
      <c r="A92" s="536" t="s">
        <v>131</v>
      </c>
      <c r="B92" s="536"/>
      <c r="C92" s="71"/>
      <c r="D92" s="71"/>
      <c r="E92" s="71"/>
      <c r="F92" s="71"/>
      <c r="G92" s="71"/>
      <c r="H92" s="71"/>
      <c r="I92" s="71"/>
    </row>
    <row r="93" spans="1:12" s="68" customFormat="1" ht="18.75" customHeight="1">
      <c r="A93" s="535" t="s">
        <v>309</v>
      </c>
      <c r="B93" s="535"/>
      <c r="C93" s="535"/>
      <c r="D93" s="535"/>
      <c r="E93" s="535"/>
      <c r="F93" s="567"/>
      <c r="G93" s="567"/>
      <c r="H93" s="567"/>
      <c r="I93" s="567"/>
      <c r="J93" s="71"/>
      <c r="K93" s="71"/>
    </row>
    <row r="94" spans="1:12" ht="15">
      <c r="A94" s="544" t="s">
        <v>287</v>
      </c>
      <c r="B94" s="544"/>
      <c r="C94" s="544"/>
      <c r="D94" s="544"/>
      <c r="E94" s="544"/>
      <c r="F94" s="544"/>
      <c r="G94" s="193"/>
      <c r="H94" s="193"/>
      <c r="I94" s="193"/>
    </row>
    <row r="95" spans="1:12" ht="15.75">
      <c r="A95" s="199" t="s">
        <v>172</v>
      </c>
      <c r="C95" s="195"/>
      <c r="D95" s="196"/>
      <c r="E95" s="197"/>
      <c r="F95" s="197"/>
      <c r="G95" s="196"/>
      <c r="H95" s="196"/>
      <c r="I95" s="196"/>
      <c r="L95" s="1"/>
    </row>
    <row r="96" spans="1:12" ht="15">
      <c r="A96" s="198">
        <v>1</v>
      </c>
      <c r="B96" s="531" t="s">
        <v>173</v>
      </c>
      <c r="C96" s="531"/>
      <c r="D96" s="531"/>
      <c r="E96" s="531"/>
      <c r="F96" s="531"/>
      <c r="G96" s="531"/>
      <c r="H96" s="531"/>
      <c r="I96" s="531"/>
      <c r="L96" s="1"/>
    </row>
    <row r="97" spans="1:12" ht="15">
      <c r="A97" s="198">
        <v>2</v>
      </c>
      <c r="B97" s="531" t="s">
        <v>285</v>
      </c>
      <c r="C97" s="531"/>
      <c r="D97" s="531"/>
      <c r="E97" s="531"/>
      <c r="F97" s="531"/>
      <c r="G97" s="531"/>
      <c r="H97" s="531"/>
      <c r="I97" s="531"/>
      <c r="L97" s="1"/>
    </row>
    <row r="98" spans="1:12" ht="15">
      <c r="A98" s="198">
        <v>3</v>
      </c>
      <c r="B98" s="446" t="s">
        <v>315</v>
      </c>
      <c r="C98" s="446"/>
      <c r="D98" s="446"/>
      <c r="E98" s="446"/>
      <c r="F98" s="446"/>
      <c r="G98" s="446"/>
      <c r="H98" s="446"/>
      <c r="I98" s="446"/>
      <c r="L98" s="1"/>
    </row>
    <row r="99" spans="1:12" ht="15">
      <c r="A99" s="198"/>
      <c r="B99" s="446"/>
      <c r="C99" s="446"/>
      <c r="D99" s="446"/>
      <c r="E99" s="446"/>
      <c r="F99" s="446"/>
      <c r="G99" s="446"/>
      <c r="H99" s="446"/>
      <c r="I99" s="446"/>
      <c r="L99" s="1"/>
    </row>
    <row r="100" spans="1:12" ht="13.5" thickBot="1">
      <c r="A100" s="4"/>
      <c r="B100" s="4"/>
      <c r="C100" s="4"/>
      <c r="D100" s="4"/>
      <c r="G100" s="4"/>
      <c r="H100" s="4"/>
      <c r="I100" s="211"/>
      <c r="J100" s="211"/>
    </row>
    <row r="101" spans="1:12">
      <c r="A101" s="470" t="s">
        <v>171</v>
      </c>
      <c r="B101" s="471"/>
      <c r="C101" s="471"/>
      <c r="D101" s="471"/>
      <c r="E101" s="471"/>
      <c r="F101" s="472"/>
      <c r="G101" s="4"/>
      <c r="H101" s="4"/>
      <c r="I101" s="211"/>
      <c r="J101" s="211"/>
    </row>
    <row r="102" spans="1:12">
      <c r="A102" s="473"/>
      <c r="B102" s="474"/>
      <c r="C102" s="474"/>
      <c r="D102" s="474"/>
      <c r="E102" s="474"/>
      <c r="F102" s="475"/>
      <c r="G102" s="4"/>
      <c r="H102" s="4"/>
      <c r="I102" s="211"/>
      <c r="J102" s="211"/>
    </row>
    <row r="103" spans="1:12">
      <c r="A103" s="473"/>
      <c r="B103" s="474"/>
      <c r="C103" s="474"/>
      <c r="D103" s="474"/>
      <c r="E103" s="474"/>
      <c r="F103" s="475"/>
      <c r="G103" s="4"/>
      <c r="H103" s="4"/>
      <c r="I103" s="211"/>
      <c r="J103" s="211"/>
    </row>
    <row r="104" spans="1:12">
      <c r="A104" s="473"/>
      <c r="B104" s="474"/>
      <c r="C104" s="474"/>
      <c r="D104" s="474"/>
      <c r="E104" s="474"/>
      <c r="F104" s="475"/>
      <c r="G104" s="4"/>
      <c r="H104" s="4"/>
      <c r="I104" s="211"/>
      <c r="J104" s="211"/>
    </row>
    <row r="105" spans="1:12" ht="13.5" thickBot="1">
      <c r="A105" s="476"/>
      <c r="B105" s="477"/>
      <c r="C105" s="477"/>
      <c r="D105" s="477"/>
      <c r="E105" s="477"/>
      <c r="F105" s="478"/>
      <c r="G105" s="4"/>
      <c r="H105" s="4"/>
      <c r="I105" s="211"/>
      <c r="J105" s="211"/>
    </row>
    <row r="106" spans="1:12">
      <c r="A106" s="4"/>
      <c r="B106" s="4"/>
      <c r="C106" s="4"/>
      <c r="D106" s="4"/>
      <c r="G106" s="4"/>
      <c r="H106" s="4"/>
      <c r="I106" s="211"/>
      <c r="J106" s="211"/>
    </row>
    <row r="107" spans="1:12">
      <c r="A107" s="4"/>
      <c r="B107" s="4"/>
      <c r="C107" s="4"/>
      <c r="D107" s="4"/>
      <c r="G107" s="4"/>
      <c r="H107" s="4"/>
      <c r="I107" s="211"/>
      <c r="J107" s="211"/>
    </row>
    <row r="108" spans="1:12">
      <c r="A108" s="4"/>
      <c r="B108" s="4"/>
      <c r="C108" s="4"/>
      <c r="D108" s="4"/>
      <c r="G108" s="4"/>
      <c r="H108" s="4"/>
      <c r="I108" s="211"/>
      <c r="J108" s="211"/>
    </row>
    <row r="109" spans="1:12">
      <c r="A109" s="4"/>
      <c r="B109" s="4"/>
      <c r="C109" s="4"/>
      <c r="D109" s="4"/>
      <c r="G109" s="4"/>
      <c r="H109" s="4"/>
      <c r="I109" s="211"/>
      <c r="J109" s="211"/>
    </row>
    <row r="110" spans="1:12">
      <c r="A110" s="4"/>
      <c r="B110" s="4"/>
      <c r="C110" s="4"/>
      <c r="D110" s="4"/>
      <c r="G110" s="4"/>
      <c r="H110" s="4"/>
    </row>
    <row r="111" spans="1:12">
      <c r="A111" s="4"/>
      <c r="B111" s="4"/>
      <c r="C111" s="4"/>
      <c r="D111" s="4"/>
      <c r="G111" s="4"/>
      <c r="H111" s="4"/>
    </row>
    <row r="112" spans="1:12">
      <c r="A112" s="4"/>
      <c r="B112" s="4"/>
      <c r="C112" s="4"/>
      <c r="D112" s="4"/>
      <c r="G112" s="4"/>
      <c r="H112" s="4"/>
    </row>
    <row r="113" spans="1:8">
      <c r="A113" s="4"/>
      <c r="B113" s="4"/>
      <c r="C113" s="4"/>
      <c r="D113" s="4"/>
      <c r="G113" s="4"/>
      <c r="H113" s="4"/>
    </row>
    <row r="114" spans="1:8">
      <c r="A114" s="4"/>
      <c r="B114" s="4"/>
      <c r="C114" s="4"/>
      <c r="D114" s="4"/>
      <c r="G114" s="4"/>
      <c r="H114" s="4"/>
    </row>
  </sheetData>
  <sheetProtection password="DD4F" sheet="1" objects="1" scenarios="1"/>
  <mergeCells count="41">
    <mergeCell ref="B39:I39"/>
    <mergeCell ref="B35:I35"/>
    <mergeCell ref="F11:G11"/>
    <mergeCell ref="A1:J1"/>
    <mergeCell ref="A2:J2"/>
    <mergeCell ref="A3:J3"/>
    <mergeCell ref="A5:J5"/>
    <mergeCell ref="B7:I7"/>
    <mergeCell ref="E9:F9"/>
    <mergeCell ref="A48:D48"/>
    <mergeCell ref="A63:C63"/>
    <mergeCell ref="A56:D56"/>
    <mergeCell ref="B60:I60"/>
    <mergeCell ref="A42:D42"/>
    <mergeCell ref="A46:D46"/>
    <mergeCell ref="A47:D47"/>
    <mergeCell ref="A43:D43"/>
    <mergeCell ref="A55:D55"/>
    <mergeCell ref="A44:D44"/>
    <mergeCell ref="A45:D45"/>
    <mergeCell ref="A64:C64"/>
    <mergeCell ref="A66:C66"/>
    <mergeCell ref="B69:I69"/>
    <mergeCell ref="A57:D57"/>
    <mergeCell ref="A49:D49"/>
    <mergeCell ref="B52:I52"/>
    <mergeCell ref="A74:C74"/>
    <mergeCell ref="A75:C75"/>
    <mergeCell ref="A73:C73"/>
    <mergeCell ref="A65:C65"/>
    <mergeCell ref="A72:C72"/>
    <mergeCell ref="A76:C76"/>
    <mergeCell ref="A77:C77"/>
    <mergeCell ref="A101:F105"/>
    <mergeCell ref="B82:I82"/>
    <mergeCell ref="A92:B92"/>
    <mergeCell ref="A93:I93"/>
    <mergeCell ref="B96:I96"/>
    <mergeCell ref="B97:I97"/>
    <mergeCell ref="A94:F94"/>
    <mergeCell ref="B98:I99"/>
  </mergeCells>
  <phoneticPr fontId="12" type="noConversion"/>
  <printOptions horizontalCentered="1" verticalCentered="1"/>
  <pageMargins left="0.15748031496062992" right="0.11811023622047245" top="0.23622047244094491" bottom="0.35433070866141736" header="0.15748031496062992" footer="0.19685039370078741"/>
  <pageSetup paperSize="8" scale="64" orientation="portrait" r:id="rId1"/>
  <headerFooter alignWithMargins="0">
    <oddFooter>&amp;C&amp;A&amp;R&amp;P/&amp;N</oddFooter>
  </headerFooter>
  <rowBreaks count="2" manualBreakCount="2">
    <brk id="34" max="12" man="1"/>
    <brk id="59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159"/>
  <sheetViews>
    <sheetView showZeros="0" topLeftCell="A88" zoomScaleNormal="100" workbookViewId="0">
      <selection activeCell="F128" sqref="F128"/>
    </sheetView>
  </sheetViews>
  <sheetFormatPr defaultRowHeight="12.75"/>
  <cols>
    <col min="1" max="1" width="12" style="2" bestFit="1" customWidth="1"/>
    <col min="2" max="2" width="11.7109375" style="2" customWidth="1"/>
    <col min="3" max="3" width="13.7109375" style="12" customWidth="1"/>
    <col min="4" max="4" width="14.140625" style="2" customWidth="1"/>
    <col min="5" max="5" width="31.42578125" style="4" customWidth="1"/>
    <col min="6" max="6" width="15.42578125" style="4" bestFit="1" customWidth="1"/>
    <col min="7" max="7" width="15.140625" style="2" customWidth="1"/>
    <col min="8" max="8" width="15.42578125" style="2" customWidth="1"/>
    <col min="9" max="9" width="23.42578125" style="2" customWidth="1"/>
    <col min="10" max="10" width="12.7109375" style="4" customWidth="1"/>
    <col min="11" max="16384" width="9.140625" style="4"/>
  </cols>
  <sheetData>
    <row r="1" spans="1:13">
      <c r="A1" s="499" t="s">
        <v>288</v>
      </c>
      <c r="B1" s="500"/>
      <c r="C1" s="500"/>
      <c r="D1" s="500"/>
      <c r="E1" s="500"/>
      <c r="F1" s="500"/>
      <c r="G1" s="500"/>
      <c r="H1" s="662"/>
      <c r="I1" s="4"/>
    </row>
    <row r="2" spans="1:13">
      <c r="A2" s="502" t="s">
        <v>269</v>
      </c>
      <c r="B2" s="503"/>
      <c r="C2" s="503"/>
      <c r="D2" s="503"/>
      <c r="E2" s="503"/>
      <c r="F2" s="503"/>
      <c r="G2" s="503"/>
      <c r="H2" s="663"/>
      <c r="I2" s="4"/>
    </row>
    <row r="3" spans="1:13" ht="13.5" thickBot="1">
      <c r="A3" s="505" t="s">
        <v>317</v>
      </c>
      <c r="B3" s="506"/>
      <c r="C3" s="506"/>
      <c r="D3" s="506"/>
      <c r="E3" s="506"/>
      <c r="F3" s="506"/>
      <c r="G3" s="506"/>
      <c r="H3" s="664"/>
      <c r="I3" s="4"/>
    </row>
    <row r="4" spans="1:13" ht="13.5" thickBot="1">
      <c r="B4" s="4"/>
      <c r="C4" s="4"/>
      <c r="D4" s="4"/>
      <c r="G4" s="4"/>
      <c r="H4" s="4"/>
      <c r="I4" s="4"/>
    </row>
    <row r="5" spans="1:13" ht="16.5" thickBot="1">
      <c r="A5" s="508" t="s">
        <v>226</v>
      </c>
      <c r="B5" s="665"/>
      <c r="C5" s="665"/>
      <c r="D5" s="665"/>
      <c r="E5" s="665"/>
      <c r="F5" s="665"/>
      <c r="G5" s="665"/>
      <c r="H5" s="666"/>
      <c r="I5" s="4"/>
    </row>
    <row r="6" spans="1:13" ht="13.5" thickBot="1">
      <c r="A6" s="36"/>
      <c r="B6" s="4"/>
      <c r="C6" s="4"/>
      <c r="D6" s="4"/>
      <c r="G6" s="4"/>
      <c r="H6" s="4"/>
      <c r="I6" s="4"/>
    </row>
    <row r="7" spans="1:13" s="18" customFormat="1" ht="23.25" customHeight="1" thickBot="1">
      <c r="A7" s="449" t="s">
        <v>234</v>
      </c>
      <c r="B7" s="626"/>
      <c r="C7" s="626"/>
      <c r="D7" s="626"/>
      <c r="E7" s="626"/>
      <c r="F7" s="626"/>
      <c r="G7" s="626"/>
      <c r="H7" s="627"/>
      <c r="I7" s="77"/>
      <c r="J7" s="4"/>
      <c r="K7" s="4"/>
      <c r="L7" s="4"/>
      <c r="M7" s="4"/>
    </row>
    <row r="8" spans="1:13">
      <c r="D8" s="1"/>
      <c r="I8" s="77"/>
    </row>
    <row r="9" spans="1:13" ht="13.5" thickBot="1">
      <c r="D9" s="1"/>
      <c r="I9" s="77"/>
      <c r="J9" s="77"/>
    </row>
    <row r="10" spans="1:13" s="8" customFormat="1" ht="13.5" thickBot="1">
      <c r="A10" s="616" t="s">
        <v>298</v>
      </c>
      <c r="B10" s="617"/>
      <c r="C10" s="617"/>
      <c r="D10" s="617"/>
      <c r="E10" s="617"/>
      <c r="F10" s="131" t="s">
        <v>299</v>
      </c>
      <c r="G10" s="4"/>
      <c r="H10" s="4"/>
      <c r="I10" s="4"/>
      <c r="J10" s="4"/>
    </row>
    <row r="11" spans="1:13" s="8" customFormat="1" ht="13.5" thickBot="1">
      <c r="A11" s="618" t="s">
        <v>175</v>
      </c>
      <c r="B11" s="619"/>
      <c r="C11" s="619"/>
      <c r="D11" s="619"/>
      <c r="E11" s="619"/>
      <c r="F11" s="121" t="s">
        <v>176</v>
      </c>
      <c r="G11" s="4"/>
      <c r="H11" s="4"/>
      <c r="I11" s="4"/>
      <c r="J11" s="4"/>
    </row>
    <row r="12" spans="1:13" ht="13.5" thickBot="1">
      <c r="A12" s="669" t="s">
        <v>301</v>
      </c>
      <c r="B12" s="670"/>
      <c r="C12" s="670"/>
      <c r="D12" s="670"/>
      <c r="E12" s="670"/>
      <c r="F12" s="391"/>
      <c r="G12" s="306"/>
      <c r="H12" s="4"/>
      <c r="I12" s="4"/>
      <c r="J12" s="8"/>
    </row>
    <row r="13" spans="1:13" ht="18" customHeight="1" thickBot="1">
      <c r="A13" s="162"/>
      <c r="B13" s="163"/>
      <c r="C13" s="163"/>
      <c r="D13" s="163"/>
      <c r="E13" s="53" t="s">
        <v>110</v>
      </c>
      <c r="F13" s="224">
        <f>F12</f>
        <v>0</v>
      </c>
      <c r="G13" s="305"/>
      <c r="H13" s="4"/>
      <c r="I13" s="4"/>
      <c r="K13" s="8"/>
    </row>
    <row r="14" spans="1:13" ht="18" customHeight="1">
      <c r="A14" s="315" t="s">
        <v>251</v>
      </c>
      <c r="B14" s="615" t="s">
        <v>300</v>
      </c>
      <c r="C14" s="615"/>
      <c r="D14" s="615"/>
      <c r="E14" s="615"/>
      <c r="F14" s="352"/>
      <c r="G14" s="352"/>
      <c r="H14" s="305"/>
      <c r="I14" s="4"/>
      <c r="L14" s="8"/>
    </row>
    <row r="15" spans="1:13" ht="18" customHeight="1" thickBot="1">
      <c r="A15" s="162"/>
      <c r="B15" s="163"/>
      <c r="C15" s="163"/>
      <c r="D15" s="163"/>
      <c r="E15" s="163"/>
      <c r="F15" s="42"/>
      <c r="G15" s="383"/>
      <c r="H15" s="95"/>
      <c r="I15" s="4"/>
      <c r="L15" s="8"/>
    </row>
    <row r="16" spans="1:13" s="8" customFormat="1" ht="39" thickBot="1">
      <c r="A16" s="616" t="s">
        <v>297</v>
      </c>
      <c r="B16" s="617"/>
      <c r="C16" s="617"/>
      <c r="D16" s="617"/>
      <c r="E16" s="617"/>
      <c r="F16" s="362" t="s">
        <v>289</v>
      </c>
      <c r="G16" s="130" t="s">
        <v>290</v>
      </c>
      <c r="H16" s="131" t="s">
        <v>25</v>
      </c>
      <c r="I16" s="4"/>
      <c r="J16" s="4"/>
      <c r="K16" s="4"/>
      <c r="L16" s="4"/>
    </row>
    <row r="17" spans="1:12" s="8" customFormat="1" ht="13.5" thickBot="1">
      <c r="A17" s="618" t="s">
        <v>175</v>
      </c>
      <c r="B17" s="619"/>
      <c r="C17" s="619"/>
      <c r="D17" s="619"/>
      <c r="E17" s="619"/>
      <c r="F17" s="132" t="s">
        <v>176</v>
      </c>
      <c r="G17" s="133" t="s">
        <v>177</v>
      </c>
      <c r="H17" s="134" t="s">
        <v>184</v>
      </c>
      <c r="I17" s="4"/>
      <c r="J17" s="4"/>
      <c r="K17" s="4"/>
      <c r="L17" s="4"/>
    </row>
    <row r="18" spans="1:12">
      <c r="A18" s="681" t="s">
        <v>235</v>
      </c>
      <c r="B18" s="682"/>
      <c r="C18" s="682"/>
      <c r="D18" s="682"/>
      <c r="E18" s="682"/>
      <c r="F18" s="57">
        <v>50</v>
      </c>
      <c r="G18" s="236"/>
      <c r="H18" s="433">
        <f>ROUND(G18*F18,2)</f>
        <v>0</v>
      </c>
      <c r="I18" s="4"/>
    </row>
    <row r="19" spans="1:12">
      <c r="A19" s="681" t="s">
        <v>294</v>
      </c>
      <c r="B19" s="682"/>
      <c r="C19" s="682"/>
      <c r="D19" s="682"/>
      <c r="E19" s="682"/>
      <c r="F19" s="57">
        <v>200</v>
      </c>
      <c r="G19" s="236"/>
      <c r="H19" s="433">
        <f>ROUND(G19*F19,2)</f>
        <v>0</v>
      </c>
      <c r="I19" s="4"/>
    </row>
    <row r="20" spans="1:12">
      <c r="A20" s="685" t="s">
        <v>126</v>
      </c>
      <c r="B20" s="682"/>
      <c r="C20" s="682"/>
      <c r="D20" s="682"/>
      <c r="E20" s="682"/>
      <c r="F20" s="57">
        <v>100</v>
      </c>
      <c r="G20" s="236"/>
      <c r="H20" s="433">
        <f>ROUND(G20*F20,2)</f>
        <v>0</v>
      </c>
      <c r="I20" s="4"/>
    </row>
    <row r="21" spans="1:12" ht="13.5" thickBot="1">
      <c r="A21" s="646" t="s">
        <v>127</v>
      </c>
      <c r="B21" s="647"/>
      <c r="C21" s="647"/>
      <c r="D21" s="647"/>
      <c r="E21" s="647"/>
      <c r="F21" s="164">
        <v>100</v>
      </c>
      <c r="G21" s="234"/>
      <c r="H21" s="434">
        <f>ROUND(G21*F21,2)</f>
        <v>0</v>
      </c>
      <c r="I21" s="4"/>
    </row>
    <row r="22" spans="1:12" ht="16.5" customHeight="1" thickBot="1">
      <c r="D22" s="1"/>
      <c r="E22" s="20"/>
      <c r="G22" s="53" t="s">
        <v>110</v>
      </c>
      <c r="H22" s="223">
        <f>ROUND(SUM(H18:H21),2)</f>
        <v>0</v>
      </c>
      <c r="I22" s="4"/>
    </row>
    <row r="23" spans="1:12" ht="16.5" customHeight="1" thickBot="1">
      <c r="D23" s="1"/>
      <c r="E23" s="20"/>
      <c r="G23" s="49"/>
      <c r="H23" s="204"/>
      <c r="I23" s="4"/>
    </row>
    <row r="24" spans="1:12" ht="39" thickBot="1">
      <c r="A24" s="616" t="s">
        <v>296</v>
      </c>
      <c r="B24" s="617"/>
      <c r="C24" s="617"/>
      <c r="D24" s="617"/>
      <c r="E24" s="617"/>
      <c r="F24" s="362" t="s">
        <v>289</v>
      </c>
      <c r="G24" s="130" t="s">
        <v>290</v>
      </c>
      <c r="H24" s="131" t="s">
        <v>25</v>
      </c>
      <c r="I24" s="4"/>
    </row>
    <row r="25" spans="1:12" ht="13.5" thickBot="1">
      <c r="A25" s="618" t="s">
        <v>175</v>
      </c>
      <c r="B25" s="619"/>
      <c r="C25" s="619"/>
      <c r="D25" s="619"/>
      <c r="E25" s="619"/>
      <c r="F25" s="132" t="s">
        <v>176</v>
      </c>
      <c r="G25" s="133" t="s">
        <v>177</v>
      </c>
      <c r="H25" s="134" t="s">
        <v>184</v>
      </c>
      <c r="I25" s="4"/>
    </row>
    <row r="26" spans="1:12" ht="13.5" thickBot="1">
      <c r="A26" s="630" t="s">
        <v>307</v>
      </c>
      <c r="B26" s="631"/>
      <c r="C26" s="631"/>
      <c r="D26" s="631"/>
      <c r="E26" s="631"/>
      <c r="F26" s="631"/>
      <c r="G26" s="631"/>
      <c r="H26" s="632"/>
      <c r="I26" s="4"/>
    </row>
    <row r="27" spans="1:12">
      <c r="A27" s="671" t="s">
        <v>252</v>
      </c>
      <c r="B27" s="672"/>
      <c r="C27" s="672"/>
      <c r="D27" s="672"/>
      <c r="E27" s="672"/>
      <c r="F27" s="312">
        <v>4</v>
      </c>
      <c r="G27" s="225"/>
      <c r="H27" s="433">
        <f>ROUND(G27*F27,2)</f>
        <v>0</v>
      </c>
      <c r="I27" s="4"/>
    </row>
    <row r="28" spans="1:12">
      <c r="A28" s="633" t="s">
        <v>291</v>
      </c>
      <c r="B28" s="634"/>
      <c r="C28" s="634"/>
      <c r="D28" s="634"/>
      <c r="E28" s="634"/>
      <c r="F28" s="57">
        <v>16</v>
      </c>
      <c r="G28" s="236"/>
      <c r="H28" s="433">
        <f>ROUND(G28*F28,2)</f>
        <v>0</v>
      </c>
      <c r="I28" s="4"/>
    </row>
    <row r="29" spans="1:12">
      <c r="A29" s="633" t="s">
        <v>292</v>
      </c>
      <c r="B29" s="634"/>
      <c r="C29" s="634"/>
      <c r="D29" s="634"/>
      <c r="E29" s="634"/>
      <c r="F29" s="57">
        <v>4</v>
      </c>
      <c r="G29" s="236"/>
      <c r="H29" s="433">
        <f>ROUND(G29*F29,2)</f>
        <v>0</v>
      </c>
      <c r="I29" s="4"/>
    </row>
    <row r="30" spans="1:12" ht="13.5" thickBot="1">
      <c r="A30" s="635" t="s">
        <v>293</v>
      </c>
      <c r="B30" s="636"/>
      <c r="C30" s="636"/>
      <c r="D30" s="636"/>
      <c r="E30" s="636"/>
      <c r="F30" s="57">
        <v>8</v>
      </c>
      <c r="G30" s="236"/>
      <c r="H30" s="433">
        <f>ROUND(G30*F30,2)</f>
        <v>0</v>
      </c>
      <c r="I30" s="4"/>
    </row>
    <row r="31" spans="1:12" ht="13.5" thickBot="1">
      <c r="A31" s="630" t="s">
        <v>294</v>
      </c>
      <c r="B31" s="631"/>
      <c r="C31" s="631"/>
      <c r="D31" s="631"/>
      <c r="E31" s="631"/>
      <c r="F31" s="631"/>
      <c r="G31" s="631"/>
      <c r="H31" s="632"/>
      <c r="I31" s="4"/>
    </row>
    <row r="32" spans="1:12">
      <c r="A32" s="637" t="s">
        <v>252</v>
      </c>
      <c r="B32" s="638"/>
      <c r="C32" s="638"/>
      <c r="D32" s="638"/>
      <c r="E32" s="638"/>
      <c r="F32" s="57">
        <v>4</v>
      </c>
      <c r="G32" s="236"/>
      <c r="H32" s="433">
        <f>ROUND(G32*F32,2)</f>
        <v>0</v>
      </c>
      <c r="I32" s="4"/>
    </row>
    <row r="33" spans="1:10">
      <c r="A33" s="633" t="s">
        <v>291</v>
      </c>
      <c r="B33" s="634"/>
      <c r="C33" s="634"/>
      <c r="D33" s="634"/>
      <c r="E33" s="634"/>
      <c r="F33" s="57">
        <v>16</v>
      </c>
      <c r="G33" s="236"/>
      <c r="H33" s="433">
        <f>ROUND(G33*F33,2)</f>
        <v>0</v>
      </c>
      <c r="I33" s="4"/>
    </row>
    <row r="34" spans="1:10">
      <c r="A34" s="633" t="s">
        <v>292</v>
      </c>
      <c r="B34" s="634"/>
      <c r="C34" s="634"/>
      <c r="D34" s="634"/>
      <c r="E34" s="634"/>
      <c r="F34" s="57">
        <v>4</v>
      </c>
      <c r="G34" s="236"/>
      <c r="H34" s="433">
        <f>ROUND(G34*F34,2)</f>
        <v>0</v>
      </c>
      <c r="I34" s="4"/>
    </row>
    <row r="35" spans="1:10" ht="13.5" thickBot="1">
      <c r="A35" s="635" t="s">
        <v>293</v>
      </c>
      <c r="B35" s="636"/>
      <c r="C35" s="636"/>
      <c r="D35" s="636"/>
      <c r="E35" s="636"/>
      <c r="F35" s="57">
        <v>8</v>
      </c>
      <c r="G35" s="236"/>
      <c r="H35" s="433">
        <f>ROUND(G35*F35,2)</f>
        <v>0</v>
      </c>
      <c r="I35" s="4"/>
    </row>
    <row r="36" spans="1:10" ht="13.5" thickBot="1">
      <c r="A36" s="630" t="s">
        <v>295</v>
      </c>
      <c r="B36" s="631"/>
      <c r="C36" s="631"/>
      <c r="D36" s="631"/>
      <c r="E36" s="631"/>
      <c r="F36" s="631"/>
      <c r="G36" s="631"/>
      <c r="H36" s="632"/>
      <c r="I36" s="4"/>
    </row>
    <row r="37" spans="1:10">
      <c r="A37" s="637" t="s">
        <v>252</v>
      </c>
      <c r="B37" s="638"/>
      <c r="C37" s="638"/>
      <c r="D37" s="638"/>
      <c r="E37" s="638"/>
      <c r="F37" s="314">
        <v>4</v>
      </c>
      <c r="G37" s="288"/>
      <c r="H37" s="433">
        <f>ROUND(G37*F37,2)</f>
        <v>0</v>
      </c>
      <c r="I37" s="4"/>
    </row>
    <row r="38" spans="1:10">
      <c r="A38" s="633" t="s">
        <v>291</v>
      </c>
      <c r="B38" s="634"/>
      <c r="C38" s="634"/>
      <c r="D38" s="634"/>
      <c r="E38" s="634"/>
      <c r="F38" s="57">
        <v>16</v>
      </c>
      <c r="G38" s="236"/>
      <c r="H38" s="433">
        <f>ROUND(G38*F38,2)</f>
        <v>0</v>
      </c>
      <c r="I38" s="4"/>
    </row>
    <row r="39" spans="1:10">
      <c r="A39" s="633" t="s">
        <v>292</v>
      </c>
      <c r="B39" s="634"/>
      <c r="C39" s="634"/>
      <c r="D39" s="634"/>
      <c r="E39" s="634"/>
      <c r="F39" s="57">
        <v>4</v>
      </c>
      <c r="G39" s="236"/>
      <c r="H39" s="433">
        <f>ROUND(G39*F39,2)</f>
        <v>0</v>
      </c>
      <c r="I39" s="4"/>
    </row>
    <row r="40" spans="1:10" ht="13.5" thickBot="1">
      <c r="A40" s="635" t="s">
        <v>293</v>
      </c>
      <c r="B40" s="636"/>
      <c r="C40" s="636"/>
      <c r="D40" s="636"/>
      <c r="E40" s="636"/>
      <c r="F40" s="164">
        <v>8</v>
      </c>
      <c r="G40" s="227"/>
      <c r="H40" s="434">
        <f>ROUND(G40*F40,2)</f>
        <v>0</v>
      </c>
      <c r="I40" s="4"/>
    </row>
    <row r="41" spans="1:10" ht="16.5" customHeight="1" thickBot="1">
      <c r="D41" s="1"/>
      <c r="E41" s="20"/>
      <c r="G41" s="54" t="s">
        <v>110</v>
      </c>
      <c r="H41" s="313">
        <f>ROUND(SUM(H27:H40),2)</f>
        <v>0</v>
      </c>
      <c r="I41" s="4"/>
    </row>
    <row r="42" spans="1:10" ht="16.5" customHeight="1">
      <c r="D42" s="1"/>
      <c r="E42" s="20"/>
      <c r="G42" s="49"/>
      <c r="H42" s="204"/>
      <c r="I42" s="4"/>
    </row>
    <row r="43" spans="1:10" ht="13.5" thickBot="1">
      <c r="D43" s="1"/>
      <c r="E43" s="20"/>
      <c r="F43" s="48"/>
      <c r="G43" s="49"/>
      <c r="H43" s="50"/>
      <c r="I43" s="4"/>
    </row>
    <row r="44" spans="1:10" ht="26.25" customHeight="1" thickBot="1">
      <c r="A44" s="449" t="s">
        <v>168</v>
      </c>
      <c r="B44" s="626"/>
      <c r="C44" s="626"/>
      <c r="D44" s="626"/>
      <c r="E44" s="626"/>
      <c r="F44" s="626"/>
      <c r="G44" s="626"/>
      <c r="H44" s="627"/>
      <c r="I44" s="4"/>
    </row>
    <row r="45" spans="1:10" ht="26.25" customHeight="1">
      <c r="A45" s="83"/>
      <c r="B45" s="105"/>
      <c r="C45" s="105"/>
      <c r="D45" s="105"/>
      <c r="E45" s="105"/>
      <c r="F45" s="105"/>
      <c r="G45" s="105"/>
      <c r="H45" s="105"/>
      <c r="I45" s="4"/>
    </row>
    <row r="46" spans="1:10" s="2" customFormat="1" ht="13.5" thickBot="1">
      <c r="C46" s="12"/>
      <c r="I46" s="7"/>
      <c r="J46" s="7"/>
    </row>
    <row r="47" spans="1:10" s="8" customFormat="1" ht="24.75" customHeight="1" thickBot="1">
      <c r="A47" s="675" t="s">
        <v>27</v>
      </c>
      <c r="B47" s="676"/>
      <c r="C47" s="676"/>
      <c r="D47" s="676"/>
      <c r="E47" s="363" t="s">
        <v>40</v>
      </c>
      <c r="F47" s="363" t="s">
        <v>42</v>
      </c>
      <c r="G47" s="130" t="s">
        <v>41</v>
      </c>
      <c r="H47" s="131" t="s">
        <v>25</v>
      </c>
      <c r="I47" s="4"/>
      <c r="J47" s="4"/>
    </row>
    <row r="48" spans="1:10" s="8" customFormat="1" ht="13.5" thickBot="1">
      <c r="A48" s="667" t="s">
        <v>175</v>
      </c>
      <c r="B48" s="668"/>
      <c r="C48" s="668"/>
      <c r="D48" s="668"/>
      <c r="E48" s="132" t="s">
        <v>176</v>
      </c>
      <c r="F48" s="132" t="s">
        <v>177</v>
      </c>
      <c r="G48" s="133" t="s">
        <v>178</v>
      </c>
      <c r="H48" s="134" t="s">
        <v>188</v>
      </c>
      <c r="I48" s="4"/>
      <c r="J48" s="4"/>
    </row>
    <row r="49" spans="1:10" s="8" customFormat="1" ht="25.5" customHeight="1">
      <c r="A49" s="628" t="s">
        <v>128</v>
      </c>
      <c r="B49" s="629"/>
      <c r="C49" s="629"/>
      <c r="D49" s="629"/>
      <c r="E49" s="317" t="s">
        <v>45</v>
      </c>
      <c r="F49" s="318">
        <v>43</v>
      </c>
      <c r="G49" s="319"/>
      <c r="H49" s="435">
        <f>ROUND(F49*G49,2)</f>
        <v>0</v>
      </c>
      <c r="I49" s="4"/>
      <c r="J49" s="4"/>
    </row>
    <row r="50" spans="1:10" s="8" customFormat="1" ht="25.5" customHeight="1">
      <c r="A50" s="677" t="s">
        <v>129</v>
      </c>
      <c r="B50" s="678"/>
      <c r="C50" s="678"/>
      <c r="D50" s="678"/>
      <c r="E50" s="35" t="s">
        <v>46</v>
      </c>
      <c r="F50" s="139">
        <v>42</v>
      </c>
      <c r="G50" s="229"/>
      <c r="H50" s="436">
        <f>ROUND(F50*G50,2)</f>
        <v>0</v>
      </c>
      <c r="I50" s="4"/>
      <c r="J50" s="4"/>
    </row>
    <row r="51" spans="1:10" s="8" customFormat="1" ht="25.5" customHeight="1" thickBot="1">
      <c r="A51" s="679" t="s">
        <v>44</v>
      </c>
      <c r="B51" s="680"/>
      <c r="C51" s="680"/>
      <c r="D51" s="680"/>
      <c r="E51" s="364" t="s">
        <v>43</v>
      </c>
      <c r="F51" s="160">
        <v>210</v>
      </c>
      <c r="G51" s="230"/>
      <c r="H51" s="437">
        <f>ROUND(F51*G51,2)</f>
        <v>0</v>
      </c>
      <c r="I51" s="4"/>
      <c r="J51" s="4"/>
    </row>
    <row r="52" spans="1:10" s="8" customFormat="1" ht="25.5" customHeight="1">
      <c r="A52" s="135"/>
      <c r="B52" s="135"/>
      <c r="C52" s="135"/>
      <c r="D52" s="135"/>
      <c r="E52" s="136"/>
      <c r="F52" s="190"/>
      <c r="G52" s="191"/>
      <c r="H52" s="192"/>
      <c r="I52" s="4"/>
      <c r="J52" s="4"/>
    </row>
    <row r="53" spans="1:10" s="8" customFormat="1" ht="25.5" customHeight="1" thickBot="1">
      <c r="A53" s="135"/>
      <c r="B53" s="135"/>
      <c r="C53" s="135"/>
      <c r="D53" s="135"/>
      <c r="E53" s="136"/>
      <c r="F53" s="138"/>
      <c r="G53" s="402"/>
      <c r="H53" s="137"/>
      <c r="I53" s="4"/>
      <c r="J53" s="4"/>
    </row>
    <row r="54" spans="1:10" ht="25.5" customHeight="1" thickBot="1">
      <c r="A54" s="675" t="s">
        <v>27</v>
      </c>
      <c r="B54" s="676"/>
      <c r="C54" s="676"/>
      <c r="D54" s="676"/>
      <c r="E54" s="676" t="s">
        <v>303</v>
      </c>
      <c r="F54" s="676"/>
      <c r="G54" s="130" t="s">
        <v>130</v>
      </c>
      <c r="H54" s="131" t="s">
        <v>25</v>
      </c>
      <c r="I54" s="4"/>
    </row>
    <row r="55" spans="1:10" s="8" customFormat="1" ht="25.5" customHeight="1" thickBot="1">
      <c r="A55" s="687" t="s">
        <v>95</v>
      </c>
      <c r="B55" s="688"/>
      <c r="C55" s="688"/>
      <c r="D55" s="688"/>
      <c r="E55" s="686">
        <v>10000</v>
      </c>
      <c r="F55" s="562"/>
      <c r="G55" s="316"/>
      <c r="H55" s="438">
        <f>ROUND(IF(OR(G55&lt;0,G55&gt;0.15),"fee: 0-15%!",IF(G55="",0,G55*E55+E55)),2)</f>
        <v>0</v>
      </c>
      <c r="I55" s="4"/>
      <c r="J55" s="4"/>
    </row>
    <row r="56" spans="1:10" ht="18.75" customHeight="1" thickBot="1">
      <c r="D56" s="4"/>
      <c r="E56" s="2"/>
      <c r="F56" s="2"/>
      <c r="G56" s="53" t="s">
        <v>110</v>
      </c>
      <c r="H56" s="223">
        <f>ROUND(H55+H51+H50+H49,2)</f>
        <v>0</v>
      </c>
      <c r="I56" s="4"/>
    </row>
    <row r="57" spans="1:10" ht="13.5" thickBot="1">
      <c r="I57" s="4"/>
    </row>
    <row r="58" spans="1:10" ht="25.5" customHeight="1" thickBot="1">
      <c r="A58" s="449" t="s">
        <v>169</v>
      </c>
      <c r="B58" s="626"/>
      <c r="C58" s="626"/>
      <c r="D58" s="626"/>
      <c r="E58" s="626"/>
      <c r="F58" s="626"/>
      <c r="G58" s="626"/>
      <c r="H58" s="627"/>
      <c r="I58" s="4"/>
    </row>
    <row r="59" spans="1:10" ht="25.5" customHeight="1">
      <c r="A59" s="83"/>
      <c r="B59" s="105"/>
      <c r="C59" s="105"/>
      <c r="D59" s="105"/>
      <c r="E59" s="105"/>
      <c r="F59" s="105"/>
      <c r="G59" s="105"/>
      <c r="H59" s="105"/>
      <c r="I59" s="4"/>
    </row>
    <row r="60" spans="1:10" s="2" customFormat="1" ht="13.5" thickBot="1">
      <c r="C60" s="12"/>
      <c r="I60" s="7"/>
      <c r="J60" s="7"/>
    </row>
    <row r="61" spans="1:10" ht="39" thickBot="1">
      <c r="A61" s="644" t="s">
        <v>27</v>
      </c>
      <c r="B61" s="645"/>
      <c r="C61" s="645"/>
      <c r="D61" s="645"/>
      <c r="E61" s="362" t="s">
        <v>28</v>
      </c>
      <c r="F61" s="362" t="s">
        <v>32</v>
      </c>
      <c r="G61" s="362" t="s">
        <v>39</v>
      </c>
      <c r="H61" s="140" t="s">
        <v>25</v>
      </c>
      <c r="I61" s="4"/>
    </row>
    <row r="62" spans="1:10" ht="13.5" thickBot="1">
      <c r="A62" s="683" t="s">
        <v>175</v>
      </c>
      <c r="B62" s="684"/>
      <c r="C62" s="684"/>
      <c r="D62" s="684"/>
      <c r="E62" s="141" t="s">
        <v>176</v>
      </c>
      <c r="F62" s="141" t="s">
        <v>177</v>
      </c>
      <c r="G62" s="141" t="s">
        <v>178</v>
      </c>
      <c r="H62" s="142" t="s">
        <v>185</v>
      </c>
      <c r="I62" s="4"/>
    </row>
    <row r="63" spans="1:10" ht="19.5" customHeight="1">
      <c r="A63" s="609" t="s">
        <v>37</v>
      </c>
      <c r="B63" s="570"/>
      <c r="C63" s="570"/>
      <c r="D63" s="570"/>
      <c r="E63" s="320">
        <v>205</v>
      </c>
      <c r="F63" s="354">
        <v>24</v>
      </c>
      <c r="G63" s="288"/>
      <c r="H63" s="439">
        <f>ROUND(E63*F63*G63,2)</f>
        <v>0</v>
      </c>
      <c r="I63" s="4"/>
    </row>
    <row r="64" spans="1:10" ht="20.25" customHeight="1" thickBot="1">
      <c r="A64" s="463" t="s">
        <v>38</v>
      </c>
      <c r="B64" s="464"/>
      <c r="C64" s="464"/>
      <c r="D64" s="464"/>
      <c r="E64" s="355">
        <f>2+2+2</f>
        <v>6</v>
      </c>
      <c r="F64" s="355">
        <v>24</v>
      </c>
      <c r="G64" s="227"/>
      <c r="H64" s="434">
        <f>ROUND(E64*F64*G64,2)</f>
        <v>0</v>
      </c>
      <c r="I64" s="4"/>
    </row>
    <row r="65" spans="1:9" ht="15.75" customHeight="1" thickBot="1">
      <c r="C65" s="4"/>
      <c r="D65" s="4"/>
      <c r="G65" s="53" t="s">
        <v>110</v>
      </c>
      <c r="H65" s="223">
        <f>ROUND(H64+H63,2)</f>
        <v>0</v>
      </c>
      <c r="I65" s="4"/>
    </row>
    <row r="66" spans="1:9" ht="13.5" thickBot="1">
      <c r="I66" s="4"/>
    </row>
    <row r="67" spans="1:9" ht="27.75" customHeight="1" thickBot="1">
      <c r="A67" s="449" t="s">
        <v>170</v>
      </c>
      <c r="B67" s="626"/>
      <c r="C67" s="626"/>
      <c r="D67" s="626"/>
      <c r="E67" s="626"/>
      <c r="F67" s="626"/>
      <c r="G67" s="626"/>
      <c r="H67" s="627"/>
      <c r="I67" s="4"/>
    </row>
    <row r="68" spans="1:9" ht="27.75" customHeight="1">
      <c r="A68" s="83"/>
      <c r="B68" s="105"/>
      <c r="C68" s="105"/>
      <c r="D68" s="105"/>
      <c r="E68" s="105"/>
      <c r="F68" s="105"/>
      <c r="G68" s="105"/>
      <c r="H68" s="105"/>
      <c r="I68" s="4"/>
    </row>
    <row r="69" spans="1:9" s="2" customFormat="1" ht="13.5" thickBot="1">
      <c r="C69" s="12"/>
      <c r="H69" s="7"/>
      <c r="I69" s="7"/>
    </row>
    <row r="70" spans="1:9" ht="27" customHeight="1" thickBot="1">
      <c r="A70" s="644" t="s">
        <v>27</v>
      </c>
      <c r="B70" s="645"/>
      <c r="C70" s="645"/>
      <c r="D70" s="645"/>
      <c r="E70" s="362" t="s">
        <v>83</v>
      </c>
      <c r="F70" s="362" t="s">
        <v>84</v>
      </c>
      <c r="G70" s="140" t="s">
        <v>25</v>
      </c>
      <c r="H70" s="4"/>
      <c r="I70" s="4"/>
    </row>
    <row r="71" spans="1:9" ht="13.5" thickBot="1">
      <c r="A71" s="683" t="s">
        <v>175</v>
      </c>
      <c r="B71" s="684"/>
      <c r="C71" s="684"/>
      <c r="D71" s="684"/>
      <c r="E71" s="141" t="s">
        <v>176</v>
      </c>
      <c r="F71" s="141" t="s">
        <v>177</v>
      </c>
      <c r="G71" s="142" t="s">
        <v>184</v>
      </c>
      <c r="H71" s="4"/>
      <c r="I71" s="4"/>
    </row>
    <row r="72" spans="1:9" ht="21" customHeight="1">
      <c r="A72" s="609" t="s">
        <v>53</v>
      </c>
      <c r="B72" s="570"/>
      <c r="C72" s="570"/>
      <c r="D72" s="570"/>
      <c r="E72" s="354">
        <v>2</v>
      </c>
      <c r="F72" s="288"/>
      <c r="G72" s="439">
        <f t="shared" ref="G72:G79" si="0">ROUND(E72*F72,2)</f>
        <v>0</v>
      </c>
      <c r="H72" s="4"/>
      <c r="I72" s="4"/>
    </row>
    <row r="73" spans="1:9" ht="21" customHeight="1">
      <c r="A73" s="447" t="s">
        <v>54</v>
      </c>
      <c r="B73" s="448"/>
      <c r="C73" s="448"/>
      <c r="D73" s="448"/>
      <c r="E73" s="353">
        <v>2</v>
      </c>
      <c r="F73" s="236"/>
      <c r="G73" s="433">
        <f t="shared" si="0"/>
        <v>0</v>
      </c>
      <c r="H73" s="4"/>
      <c r="I73" s="4"/>
    </row>
    <row r="74" spans="1:9" ht="21" customHeight="1">
      <c r="A74" s="447" t="s">
        <v>56</v>
      </c>
      <c r="B74" s="448"/>
      <c r="C74" s="448"/>
      <c r="D74" s="448"/>
      <c r="E74" s="353">
        <v>3</v>
      </c>
      <c r="F74" s="236"/>
      <c r="G74" s="433">
        <f t="shared" si="0"/>
        <v>0</v>
      </c>
      <c r="H74" s="4"/>
      <c r="I74" s="4"/>
    </row>
    <row r="75" spans="1:9" ht="21" customHeight="1">
      <c r="A75" s="447" t="s">
        <v>55</v>
      </c>
      <c r="B75" s="448"/>
      <c r="C75" s="448"/>
      <c r="D75" s="448"/>
      <c r="E75" s="353">
        <v>1</v>
      </c>
      <c r="F75" s="236"/>
      <c r="G75" s="433">
        <f t="shared" si="0"/>
        <v>0</v>
      </c>
      <c r="H75" s="4"/>
      <c r="I75" s="4"/>
    </row>
    <row r="76" spans="1:9" ht="21" customHeight="1">
      <c r="A76" s="447" t="s">
        <v>57</v>
      </c>
      <c r="B76" s="448"/>
      <c r="C76" s="448"/>
      <c r="D76" s="448"/>
      <c r="E76" s="353">
        <v>1</v>
      </c>
      <c r="F76" s="236"/>
      <c r="G76" s="433">
        <f t="shared" si="0"/>
        <v>0</v>
      </c>
      <c r="H76" s="4"/>
      <c r="I76" s="4"/>
    </row>
    <row r="77" spans="1:9" ht="21" customHeight="1">
      <c r="A77" s="447" t="s">
        <v>308</v>
      </c>
      <c r="B77" s="448"/>
      <c r="C77" s="448"/>
      <c r="D77" s="448"/>
      <c r="E77" s="351">
        <v>100</v>
      </c>
      <c r="F77" s="236"/>
      <c r="G77" s="433">
        <f t="shared" si="0"/>
        <v>0</v>
      </c>
      <c r="H77" s="4"/>
      <c r="I77" s="4"/>
    </row>
    <row r="78" spans="1:9" ht="21" customHeight="1">
      <c r="A78" s="479" t="s">
        <v>310</v>
      </c>
      <c r="B78" s="448"/>
      <c r="C78" s="448"/>
      <c r="D78" s="448"/>
      <c r="E78" s="351">
        <v>200</v>
      </c>
      <c r="F78" s="236"/>
      <c r="G78" s="433">
        <f t="shared" si="0"/>
        <v>0</v>
      </c>
      <c r="H78" s="4"/>
      <c r="I78" s="4"/>
    </row>
    <row r="79" spans="1:9" ht="21" customHeight="1" thickBot="1">
      <c r="A79" s="551" t="s">
        <v>311</v>
      </c>
      <c r="B79" s="464"/>
      <c r="C79" s="464"/>
      <c r="D79" s="464"/>
      <c r="E79" s="350">
        <v>50</v>
      </c>
      <c r="F79" s="227"/>
      <c r="G79" s="434">
        <f t="shared" si="0"/>
        <v>0</v>
      </c>
      <c r="H79" s="4"/>
      <c r="I79" s="4"/>
    </row>
    <row r="80" spans="1:9" ht="13.5" thickBot="1">
      <c r="B80" s="4"/>
      <c r="C80" s="4"/>
      <c r="D80" s="4"/>
      <c r="F80" s="54" t="s">
        <v>110</v>
      </c>
      <c r="G80" s="313">
        <f>ROUND(SUM(G72:G79),2)</f>
        <v>0</v>
      </c>
      <c r="H80" s="4"/>
      <c r="I80" s="4"/>
    </row>
    <row r="81" spans="1:9" ht="13.5" thickBot="1">
      <c r="B81" s="4"/>
      <c r="C81" s="4"/>
      <c r="D81" s="4"/>
      <c r="G81" s="4"/>
      <c r="H81" s="4"/>
      <c r="I81" s="4"/>
    </row>
    <row r="82" spans="1:9" ht="27.75" customHeight="1" thickBot="1">
      <c r="A82" s="449" t="s">
        <v>224</v>
      </c>
      <c r="B82" s="626"/>
      <c r="C82" s="626"/>
      <c r="D82" s="626"/>
      <c r="E82" s="626"/>
      <c r="F82" s="626"/>
      <c r="G82" s="626"/>
      <c r="H82" s="627"/>
      <c r="I82" s="4"/>
    </row>
    <row r="83" spans="1:9" ht="27.75" customHeight="1">
      <c r="A83" s="83"/>
      <c r="B83" s="105"/>
      <c r="C83" s="105"/>
      <c r="D83" s="105"/>
      <c r="E83" s="105"/>
      <c r="F83" s="105"/>
      <c r="G83" s="105"/>
      <c r="H83" s="105"/>
      <c r="I83" s="4"/>
    </row>
    <row r="84" spans="1:9" s="2" customFormat="1" ht="13.5" thickBot="1">
      <c r="C84" s="12"/>
      <c r="H84" s="7"/>
      <c r="I84" s="7"/>
    </row>
    <row r="85" spans="1:9" ht="30" customHeight="1" thickBot="1">
      <c r="A85" s="644" t="s">
        <v>27</v>
      </c>
      <c r="B85" s="645"/>
      <c r="C85" s="645"/>
      <c r="D85" s="645"/>
      <c r="E85" s="362" t="s">
        <v>304</v>
      </c>
      <c r="F85" s="362" t="s">
        <v>33</v>
      </c>
      <c r="G85" s="140" t="s">
        <v>25</v>
      </c>
      <c r="H85" s="4"/>
      <c r="I85" s="4"/>
    </row>
    <row r="86" spans="1:9" ht="12.75" customHeight="1" thickBot="1">
      <c r="A86" s="683" t="s">
        <v>175</v>
      </c>
      <c r="B86" s="684"/>
      <c r="C86" s="684"/>
      <c r="D86" s="684"/>
      <c r="E86" s="141" t="s">
        <v>176</v>
      </c>
      <c r="F86" s="141" t="s">
        <v>177</v>
      </c>
      <c r="G86" s="142" t="s">
        <v>184</v>
      </c>
      <c r="H86" s="4"/>
      <c r="I86" s="4"/>
    </row>
    <row r="87" spans="1:9" ht="18" customHeight="1">
      <c r="A87" s="527" t="s">
        <v>58</v>
      </c>
      <c r="B87" s="486"/>
      <c r="C87" s="486"/>
      <c r="D87" s="486"/>
      <c r="E87" s="357">
        <v>100</v>
      </c>
      <c r="F87" s="225"/>
      <c r="G87" s="440">
        <f t="shared" ref="G87:G92" si="1">ROUND(E87*F87,2)</f>
        <v>0</v>
      </c>
      <c r="H87" s="4"/>
      <c r="I87" s="4"/>
    </row>
    <row r="88" spans="1:9" ht="18" customHeight="1">
      <c r="A88" s="447" t="s">
        <v>59</v>
      </c>
      <c r="B88" s="448"/>
      <c r="C88" s="448"/>
      <c r="D88" s="448"/>
      <c r="E88" s="353">
        <v>100</v>
      </c>
      <c r="F88" s="225"/>
      <c r="G88" s="440">
        <f t="shared" si="1"/>
        <v>0</v>
      </c>
      <c r="H88" s="4"/>
      <c r="I88" s="4"/>
    </row>
    <row r="89" spans="1:9" ht="18" customHeight="1">
      <c r="A89" s="447" t="s">
        <v>60</v>
      </c>
      <c r="B89" s="448"/>
      <c r="C89" s="448"/>
      <c r="D89" s="448"/>
      <c r="E89" s="353">
        <v>100</v>
      </c>
      <c r="F89" s="225"/>
      <c r="G89" s="440">
        <f t="shared" si="1"/>
        <v>0</v>
      </c>
      <c r="H89" s="4"/>
      <c r="I89" s="4"/>
    </row>
    <row r="90" spans="1:9" ht="18" customHeight="1">
      <c r="A90" s="447" t="s">
        <v>61</v>
      </c>
      <c r="B90" s="448"/>
      <c r="C90" s="448"/>
      <c r="D90" s="448"/>
      <c r="E90" s="353">
        <v>100</v>
      </c>
      <c r="F90" s="225"/>
      <c r="G90" s="440">
        <f t="shared" si="1"/>
        <v>0</v>
      </c>
      <c r="H90" s="4"/>
      <c r="I90" s="4"/>
    </row>
    <row r="91" spans="1:9" ht="18" customHeight="1">
      <c r="A91" s="447" t="s">
        <v>62</v>
      </c>
      <c r="B91" s="448"/>
      <c r="C91" s="448"/>
      <c r="D91" s="448"/>
      <c r="E91" s="353">
        <v>100</v>
      </c>
      <c r="F91" s="225"/>
      <c r="G91" s="440">
        <f t="shared" si="1"/>
        <v>0</v>
      </c>
      <c r="H91" s="4"/>
      <c r="I91" s="4"/>
    </row>
    <row r="92" spans="1:9" ht="18" customHeight="1" thickBot="1">
      <c r="A92" s="463" t="s">
        <v>63</v>
      </c>
      <c r="B92" s="464"/>
      <c r="C92" s="464"/>
      <c r="D92" s="464"/>
      <c r="E92" s="355">
        <v>100</v>
      </c>
      <c r="F92" s="226"/>
      <c r="G92" s="441">
        <f t="shared" si="1"/>
        <v>0</v>
      </c>
      <c r="H92" s="4"/>
      <c r="I92" s="4"/>
    </row>
    <row r="93" spans="1:9" ht="13.5" thickBot="1">
      <c r="C93" s="4"/>
      <c r="D93" s="4"/>
      <c r="F93" s="53" t="s">
        <v>110</v>
      </c>
      <c r="G93" s="223">
        <f>ROUND(SUM(G87:G92),2)</f>
        <v>0</v>
      </c>
      <c r="H93" s="4"/>
      <c r="I93" s="4"/>
    </row>
    <row r="94" spans="1:9" ht="13.5" thickBot="1">
      <c r="C94" s="4"/>
      <c r="D94" s="4"/>
      <c r="F94" s="49"/>
      <c r="G94" s="51"/>
      <c r="H94" s="4"/>
      <c r="I94" s="4"/>
    </row>
    <row r="95" spans="1:9" ht="24.75" customHeight="1" thickBot="1">
      <c r="A95" s="449" t="s">
        <v>225</v>
      </c>
      <c r="B95" s="626"/>
      <c r="C95" s="626"/>
      <c r="D95" s="626"/>
      <c r="E95" s="626"/>
      <c r="F95" s="626"/>
      <c r="G95" s="626"/>
      <c r="H95" s="627"/>
      <c r="I95" s="4"/>
    </row>
    <row r="96" spans="1:9" ht="24.75" customHeight="1">
      <c r="A96" s="83"/>
      <c r="B96" s="105"/>
      <c r="C96" s="105"/>
      <c r="D96" s="105"/>
      <c r="E96" s="105"/>
      <c r="F96" s="105"/>
      <c r="G96" s="105"/>
      <c r="H96" s="105"/>
      <c r="I96" s="4"/>
    </row>
    <row r="97" spans="1:10" ht="12" customHeight="1" thickBot="1">
      <c r="I97" s="77"/>
      <c r="J97" s="77"/>
    </row>
    <row r="98" spans="1:10" ht="39" thickBot="1">
      <c r="A98" s="675" t="s">
        <v>27</v>
      </c>
      <c r="B98" s="676"/>
      <c r="C98" s="676"/>
      <c r="D98" s="676"/>
      <c r="E98" s="363" t="s">
        <v>40</v>
      </c>
      <c r="F98" s="362" t="s">
        <v>83</v>
      </c>
      <c r="G98" s="130" t="s">
        <v>41</v>
      </c>
      <c r="H98" s="131" t="s">
        <v>25</v>
      </c>
      <c r="I98" s="4"/>
    </row>
    <row r="99" spans="1:10" ht="13.5" thickBot="1">
      <c r="A99" s="667" t="s">
        <v>175</v>
      </c>
      <c r="B99" s="668"/>
      <c r="C99" s="668"/>
      <c r="D99" s="668"/>
      <c r="E99" s="132" t="s">
        <v>176</v>
      </c>
      <c r="F99" s="141" t="s">
        <v>177</v>
      </c>
      <c r="G99" s="133" t="s">
        <v>178</v>
      </c>
      <c r="H99" s="134" t="s">
        <v>189</v>
      </c>
      <c r="I99" s="4"/>
    </row>
    <row r="100" spans="1:10" ht="25.5" customHeight="1">
      <c r="A100" s="673" t="s">
        <v>96</v>
      </c>
      <c r="B100" s="674"/>
      <c r="C100" s="674"/>
      <c r="D100" s="674"/>
      <c r="E100" s="317" t="s">
        <v>104</v>
      </c>
      <c r="F100" s="307">
        <v>100</v>
      </c>
      <c r="G100" s="319"/>
      <c r="H100" s="435">
        <f>ROUND(F100*G100,2)</f>
        <v>0</v>
      </c>
      <c r="I100" s="4"/>
    </row>
    <row r="101" spans="1:10" ht="25.5" customHeight="1">
      <c r="A101" s="622" t="s">
        <v>97</v>
      </c>
      <c r="B101" s="623"/>
      <c r="C101" s="623"/>
      <c r="D101" s="623"/>
      <c r="E101" s="35" t="s">
        <v>104</v>
      </c>
      <c r="F101" s="24">
        <v>100</v>
      </c>
      <c r="G101" s="229"/>
      <c r="H101" s="436">
        <f>ROUND(F101*G101,2)</f>
        <v>0</v>
      </c>
      <c r="I101" s="4"/>
    </row>
    <row r="102" spans="1:10" ht="25.5" customHeight="1">
      <c r="A102" s="622" t="s">
        <v>98</v>
      </c>
      <c r="B102" s="623"/>
      <c r="C102" s="623"/>
      <c r="D102" s="623"/>
      <c r="E102" s="348" t="s">
        <v>104</v>
      </c>
      <c r="F102" s="24">
        <v>100</v>
      </c>
      <c r="G102" s="229"/>
      <c r="H102" s="436">
        <f>ROUND(F102*G102,2)</f>
        <v>0</v>
      </c>
      <c r="I102" s="4"/>
    </row>
    <row r="103" spans="1:10" ht="23.25" customHeight="1">
      <c r="A103" s="622" t="s">
        <v>99</v>
      </c>
      <c r="B103" s="623"/>
      <c r="C103" s="623"/>
      <c r="D103" s="623"/>
      <c r="E103" s="348" t="s">
        <v>104</v>
      </c>
      <c r="F103" s="24">
        <v>100</v>
      </c>
      <c r="G103" s="229"/>
      <c r="H103" s="436">
        <f>ROUND(F103*G103,2)</f>
        <v>0</v>
      </c>
      <c r="I103" s="4"/>
    </row>
    <row r="104" spans="1:10">
      <c r="A104" s="624" t="s">
        <v>236</v>
      </c>
      <c r="B104" s="625"/>
      <c r="C104" s="625"/>
      <c r="D104" s="625"/>
      <c r="E104" s="625"/>
      <c r="F104" s="367"/>
      <c r="G104" s="367"/>
      <c r="H104" s="321"/>
      <c r="I104" s="4"/>
    </row>
    <row r="105" spans="1:10" ht="24" customHeight="1">
      <c r="A105" s="620" t="s">
        <v>107</v>
      </c>
      <c r="B105" s="621"/>
      <c r="C105" s="621"/>
      <c r="D105" s="621"/>
      <c r="E105" s="35" t="s">
        <v>73</v>
      </c>
      <c r="F105" s="52">
        <v>100</v>
      </c>
      <c r="G105" s="229"/>
      <c r="H105" s="436">
        <f>ROUND(F105*G105,2)</f>
        <v>0</v>
      </c>
      <c r="I105" s="4"/>
    </row>
    <row r="106" spans="1:10" ht="33" customHeight="1">
      <c r="A106" s="620" t="s">
        <v>108</v>
      </c>
      <c r="B106" s="695"/>
      <c r="C106" s="695"/>
      <c r="D106" s="695"/>
      <c r="E106" s="35" t="s">
        <v>73</v>
      </c>
      <c r="F106" s="52">
        <v>100</v>
      </c>
      <c r="G106" s="229"/>
      <c r="H106" s="436">
        <f>ROUND(F106*G106,2)</f>
        <v>0</v>
      </c>
      <c r="I106" s="4"/>
    </row>
    <row r="107" spans="1:10" ht="45.75" customHeight="1">
      <c r="A107" s="620" t="s">
        <v>100</v>
      </c>
      <c r="B107" s="621"/>
      <c r="C107" s="621"/>
      <c r="D107" s="621"/>
      <c r="E107" s="74" t="s">
        <v>73</v>
      </c>
      <c r="F107" s="52">
        <v>100</v>
      </c>
      <c r="G107" s="229"/>
      <c r="H107" s="436">
        <f>ROUND(F107*G107,2)</f>
        <v>0</v>
      </c>
      <c r="I107" s="4"/>
    </row>
    <row r="108" spans="1:10">
      <c r="A108" s="624" t="s">
        <v>101</v>
      </c>
      <c r="B108" s="625"/>
      <c r="C108" s="625"/>
      <c r="D108" s="625"/>
      <c r="E108" s="625"/>
      <c r="F108" s="367"/>
      <c r="G108" s="367"/>
      <c r="H108" s="321"/>
      <c r="I108" s="4"/>
    </row>
    <row r="109" spans="1:10" ht="20.25" customHeight="1">
      <c r="A109" s="620" t="s">
        <v>102</v>
      </c>
      <c r="B109" s="623"/>
      <c r="C109" s="623"/>
      <c r="D109" s="623"/>
      <c r="E109" s="74" t="s">
        <v>73</v>
      </c>
      <c r="F109" s="52">
        <v>100</v>
      </c>
      <c r="G109" s="229"/>
      <c r="H109" s="436">
        <f>ROUND(F109*G109,2)</f>
        <v>0</v>
      </c>
      <c r="I109" s="4"/>
    </row>
    <row r="110" spans="1:10" ht="19.5" customHeight="1">
      <c r="A110" s="694" t="s">
        <v>103</v>
      </c>
      <c r="B110" s="623"/>
      <c r="C110" s="623"/>
      <c r="D110" s="623"/>
      <c r="E110" s="74" t="s">
        <v>73</v>
      </c>
      <c r="F110" s="52">
        <v>1000</v>
      </c>
      <c r="G110" s="229"/>
      <c r="H110" s="436">
        <f>ROUND(F110*G110,2)</f>
        <v>0</v>
      </c>
      <c r="I110" s="4"/>
    </row>
    <row r="111" spans="1:10" ht="29.25" customHeight="1" thickBot="1">
      <c r="A111" s="646" t="s">
        <v>105</v>
      </c>
      <c r="B111" s="647"/>
      <c r="C111" s="647"/>
      <c r="D111" s="647"/>
      <c r="E111" s="355" t="s">
        <v>104</v>
      </c>
      <c r="F111" s="165">
        <v>6</v>
      </c>
      <c r="G111" s="230"/>
      <c r="H111" s="437">
        <f>ROUND(F111*G111,2)</f>
        <v>0</v>
      </c>
      <c r="I111" s="4"/>
    </row>
    <row r="112" spans="1:10" ht="13.5" thickBot="1">
      <c r="A112" s="76"/>
      <c r="B112" s="75"/>
      <c r="C112" s="75"/>
      <c r="D112" s="75"/>
      <c r="F112" s="49"/>
      <c r="G112" s="53" t="s">
        <v>110</v>
      </c>
      <c r="H112" s="223">
        <f>ROUND(H111+H110+H109+H107+H106+H105+H103+H102+H101+H100,2)</f>
        <v>0</v>
      </c>
      <c r="I112" s="4"/>
    </row>
    <row r="113" spans="1:10">
      <c r="F113" s="32"/>
      <c r="G113" s="40"/>
      <c r="I113" s="4"/>
    </row>
    <row r="114" spans="1:10" s="91" customFormat="1" ht="25.5" customHeight="1" thickBot="1">
      <c r="A114" s="93"/>
      <c r="B114" s="144"/>
      <c r="C114" s="144"/>
      <c r="D114" s="144"/>
      <c r="E114" s="145"/>
      <c r="F114" s="143"/>
      <c r="G114" s="403"/>
      <c r="H114" s="94"/>
      <c r="I114" s="404"/>
      <c r="J114" s="94"/>
    </row>
    <row r="115" spans="1:10" s="86" customFormat="1" ht="24.75" customHeight="1" thickBot="1">
      <c r="A115" s="639" t="s">
        <v>238</v>
      </c>
      <c r="B115" s="640"/>
      <c r="C115" s="640"/>
      <c r="D115" s="640"/>
      <c r="E115" s="640"/>
      <c r="F115" s="640"/>
      <c r="G115" s="640"/>
      <c r="H115" s="641"/>
      <c r="I115" s="91"/>
      <c r="J115" s="91"/>
    </row>
    <row r="116" spans="1:10" s="86" customFormat="1" ht="24.75" customHeight="1" thickBot="1">
      <c r="A116" s="153"/>
      <c r="B116" s="153"/>
      <c r="C116" s="153"/>
      <c r="D116" s="153"/>
      <c r="E116" s="153"/>
      <c r="F116" s="153"/>
      <c r="G116" s="153"/>
      <c r="H116" s="153"/>
      <c r="I116" s="91"/>
      <c r="J116" s="91"/>
    </row>
    <row r="117" spans="1:10" s="86" customFormat="1" ht="26.25" thickBot="1">
      <c r="A117" s="642" t="s">
        <v>27</v>
      </c>
      <c r="B117" s="643"/>
      <c r="C117" s="643"/>
      <c r="D117" s="643"/>
      <c r="E117" s="365" t="s">
        <v>303</v>
      </c>
      <c r="F117" s="146" t="s">
        <v>130</v>
      </c>
      <c r="G117" s="147" t="s">
        <v>25</v>
      </c>
    </row>
    <row r="118" spans="1:10" s="86" customFormat="1" ht="13.5" thickBot="1">
      <c r="A118" s="652" t="s">
        <v>175</v>
      </c>
      <c r="B118" s="653"/>
      <c r="C118" s="653"/>
      <c r="D118" s="653"/>
      <c r="E118" s="149" t="s">
        <v>176</v>
      </c>
      <c r="F118" s="148" t="s">
        <v>177</v>
      </c>
      <c r="G118" s="322" t="s">
        <v>196</v>
      </c>
    </row>
    <row r="119" spans="1:10" s="86" customFormat="1" ht="25.5" customHeight="1" thickBot="1">
      <c r="A119" s="648" t="s">
        <v>237</v>
      </c>
      <c r="B119" s="649"/>
      <c r="C119" s="649"/>
      <c r="D119" s="649"/>
      <c r="E119" s="323">
        <v>10000</v>
      </c>
      <c r="F119" s="316"/>
      <c r="G119" s="438">
        <f>ROUND(IF(OR(F119&lt;0,F119&gt;0.15),"fee: 0-15%!",IF(F119="",0,F119*E119+E119)),2)</f>
        <v>0</v>
      </c>
    </row>
    <row r="120" spans="1:10" ht="13.5" thickBot="1">
      <c r="A120" s="76"/>
      <c r="B120" s="112"/>
      <c r="C120" s="112"/>
      <c r="D120" s="112"/>
      <c r="E120" s="32"/>
      <c r="F120" s="53" t="s">
        <v>110</v>
      </c>
      <c r="G120" s="223">
        <f>G119</f>
        <v>0</v>
      </c>
      <c r="H120" s="40"/>
    </row>
    <row r="121" spans="1:10" ht="13.5" thickBot="1">
      <c r="A121" s="76"/>
      <c r="B121" s="112"/>
      <c r="C121" s="112"/>
      <c r="D121" s="112"/>
      <c r="E121" s="32"/>
      <c r="F121" s="49"/>
      <c r="G121" s="204"/>
      <c r="H121" s="40"/>
    </row>
    <row r="122" spans="1:10" ht="15.75" thickBot="1">
      <c r="A122" s="449" t="s">
        <v>261</v>
      </c>
      <c r="B122" s="689"/>
      <c r="C122" s="689"/>
      <c r="D122" s="689"/>
      <c r="E122" s="689"/>
      <c r="F122" s="689"/>
      <c r="G122" s="689"/>
      <c r="H122" s="690"/>
      <c r="I122" s="4"/>
    </row>
    <row r="123" spans="1:10" ht="15.75" thickBot="1">
      <c r="A123" s="339"/>
      <c r="B123" s="360"/>
      <c r="C123" s="360"/>
      <c r="D123" s="360"/>
      <c r="E123" s="360"/>
      <c r="F123" s="360"/>
      <c r="G123" s="360"/>
      <c r="H123" s="324"/>
      <c r="I123" s="4"/>
    </row>
    <row r="124" spans="1:10" ht="13.5" thickBot="1">
      <c r="A124" s="644" t="s">
        <v>27</v>
      </c>
      <c r="B124" s="645"/>
      <c r="C124" s="645"/>
      <c r="D124" s="645"/>
      <c r="E124" s="362" t="s">
        <v>302</v>
      </c>
      <c r="F124" s="362" t="s">
        <v>262</v>
      </c>
      <c r="G124" s="140" t="s">
        <v>25</v>
      </c>
      <c r="H124" s="40"/>
    </row>
    <row r="125" spans="1:10" ht="13.5" thickBot="1">
      <c r="A125" s="659" t="s">
        <v>175</v>
      </c>
      <c r="B125" s="660"/>
      <c r="C125" s="660"/>
      <c r="D125" s="661"/>
      <c r="E125" s="141" t="s">
        <v>176</v>
      </c>
      <c r="F125" s="141" t="s">
        <v>177</v>
      </c>
      <c r="G125" s="142" t="s">
        <v>184</v>
      </c>
      <c r="H125" s="40"/>
    </row>
    <row r="126" spans="1:10" ht="27" customHeight="1">
      <c r="A126" s="691" t="s">
        <v>314</v>
      </c>
      <c r="B126" s="692"/>
      <c r="C126" s="692"/>
      <c r="D126" s="693"/>
      <c r="E126" s="333">
        <v>50</v>
      </c>
      <c r="F126" s="288"/>
      <c r="G126" s="439">
        <f>ROUND(E126*F126,2)</f>
        <v>0</v>
      </c>
      <c r="H126" s="40"/>
    </row>
    <row r="127" spans="1:10" ht="16.5" customHeight="1">
      <c r="A127" s="654" t="s">
        <v>263</v>
      </c>
      <c r="B127" s="655"/>
      <c r="C127" s="655"/>
      <c r="D127" s="656"/>
      <c r="E127" s="285">
        <v>100</v>
      </c>
      <c r="F127" s="236"/>
      <c r="G127" s="433">
        <f>ROUND(E127*F127,2)</f>
        <v>0</v>
      </c>
      <c r="H127" s="40"/>
    </row>
    <row r="128" spans="1:10" ht="26.25" customHeight="1" thickBot="1">
      <c r="A128" s="657" t="s">
        <v>253</v>
      </c>
      <c r="B128" s="658"/>
      <c r="C128" s="658"/>
      <c r="D128" s="658"/>
      <c r="E128" s="334">
        <v>1000</v>
      </c>
      <c r="F128" s="227"/>
      <c r="G128" s="434">
        <f>ROUND(E128*F128,2)</f>
        <v>0</v>
      </c>
      <c r="H128" s="40"/>
    </row>
    <row r="129" spans="1:11" ht="13.5" thickBot="1">
      <c r="B129" s="4"/>
      <c r="C129" s="4"/>
      <c r="D129" s="4"/>
      <c r="F129" s="53" t="s">
        <v>110</v>
      </c>
      <c r="G129" s="223">
        <f>ROUND(SUM(G126:G128),2)</f>
        <v>0</v>
      </c>
      <c r="H129" s="40"/>
    </row>
    <row r="130" spans="1:11" s="86" customFormat="1" ht="25.5" customHeight="1" thickBot="1">
      <c r="A130" s="84"/>
      <c r="B130" s="154"/>
      <c r="C130" s="154"/>
      <c r="D130" s="154"/>
      <c r="E130" s="136"/>
      <c r="F130" s="155"/>
      <c r="G130" s="402"/>
      <c r="H130" s="85"/>
      <c r="I130" s="405"/>
      <c r="J130" s="85"/>
    </row>
    <row r="131" spans="1:11" ht="30.75" thickBot="1">
      <c r="A131" s="15"/>
      <c r="B131" s="449" t="s">
        <v>94</v>
      </c>
      <c r="C131" s="650"/>
      <c r="D131" s="650"/>
      <c r="E131" s="650"/>
      <c r="F131" s="650"/>
      <c r="G131" s="651"/>
      <c r="H131" s="166"/>
      <c r="I131" s="4"/>
    </row>
    <row r="132" spans="1:11" ht="13.5" thickBot="1">
      <c r="G132" s="77"/>
      <c r="I132" s="4"/>
    </row>
    <row r="133" spans="1:11" ht="13.5" thickBot="1">
      <c r="F133" s="167" t="s">
        <v>25</v>
      </c>
      <c r="G133" s="4"/>
      <c r="H133" s="4"/>
      <c r="I133" s="4"/>
    </row>
    <row r="134" spans="1:11" s="30" customFormat="1" ht="25.5">
      <c r="A134" s="21"/>
      <c r="B134" s="21"/>
      <c r="C134" s="29"/>
      <c r="D134" s="21"/>
      <c r="E134" s="169" t="str">
        <f>A7</f>
        <v>Poste 3.2.1. Permanences et heures en régie additionelles</v>
      </c>
      <c r="F134" s="442">
        <f>F13+H22+H41</f>
        <v>0</v>
      </c>
      <c r="G134" s="4"/>
      <c r="H134" s="4"/>
      <c r="I134" s="4"/>
      <c r="J134" s="4"/>
      <c r="K134" s="4"/>
    </row>
    <row r="135" spans="1:11" s="30" customFormat="1">
      <c r="A135" s="21"/>
      <c r="B135" s="21"/>
      <c r="C135" s="29"/>
      <c r="D135" s="21"/>
      <c r="E135" s="170" t="str">
        <f>A44</f>
        <v>Poste 3.2.2. Fournitures sanitaires</v>
      </c>
      <c r="F135" s="443">
        <f>H56</f>
        <v>0</v>
      </c>
      <c r="G135" s="4"/>
      <c r="H135" s="4"/>
      <c r="I135" s="4"/>
      <c r="J135" s="4"/>
      <c r="K135" s="4"/>
    </row>
    <row r="136" spans="1:11" s="30" customFormat="1" ht="25.5">
      <c r="A136" s="21"/>
      <c r="B136" s="21"/>
      <c r="C136" s="29"/>
      <c r="D136" s="21"/>
      <c r="E136" s="170" t="str">
        <f>A58</f>
        <v>Poste 3.2.3. Containers hygiéniques et médicaux</v>
      </c>
      <c r="F136" s="443">
        <f>H65</f>
        <v>0</v>
      </c>
      <c r="G136" s="4"/>
      <c r="H136" s="4"/>
      <c r="I136" s="4"/>
      <c r="J136" s="4"/>
      <c r="K136" s="4"/>
    </row>
    <row r="137" spans="1:11" s="30" customFormat="1" ht="25.5">
      <c r="A137" s="21"/>
      <c r="B137" s="21"/>
      <c r="C137" s="29"/>
      <c r="D137" s="21"/>
      <c r="E137" s="170" t="str">
        <f>A67</f>
        <v>Poste 3.2.4. Enlèvement de déchets supplémentaires</v>
      </c>
      <c r="F137" s="443">
        <f>G80</f>
        <v>0</v>
      </c>
      <c r="G137" s="4"/>
    </row>
    <row r="138" spans="1:11" s="30" customFormat="1" ht="24" customHeight="1">
      <c r="A138" s="21"/>
      <c r="B138" s="21"/>
      <c r="C138" s="29"/>
      <c r="D138" s="21"/>
      <c r="E138" s="170" t="str">
        <f>A82</f>
        <v>Poste 3.2.5. Prestations ponctuelles lutte antiparasitaire</v>
      </c>
      <c r="F138" s="443">
        <f>G93</f>
        <v>0</v>
      </c>
      <c r="G138" s="4"/>
    </row>
    <row r="139" spans="1:11" s="30" customFormat="1" ht="24" customHeight="1">
      <c r="A139" s="21"/>
      <c r="B139" s="21"/>
      <c r="C139" s="29"/>
      <c r="D139" s="21"/>
      <c r="E139" s="171" t="str">
        <f>A95</f>
        <v>Poste 3.2.6. Travaux spécifiques</v>
      </c>
      <c r="F139" s="444">
        <f>H112</f>
        <v>0</v>
      </c>
      <c r="G139" s="4"/>
    </row>
    <row r="140" spans="1:11" s="30" customFormat="1" ht="44.25" customHeight="1">
      <c r="A140" s="21"/>
      <c r="B140" s="21"/>
      <c r="C140" s="29"/>
      <c r="D140" s="21"/>
      <c r="E140" s="205" t="str">
        <f>A115</f>
        <v>Poste 3.2.7 Location de moyens de levage/d'accès et/ou de nacelles automotrices</v>
      </c>
      <c r="F140" s="444">
        <f>G120</f>
        <v>0</v>
      </c>
      <c r="G140" s="4"/>
    </row>
    <row r="141" spans="1:11" s="30" customFormat="1" ht="32.25" customHeight="1" thickBot="1">
      <c r="A141" s="21"/>
      <c r="B141" s="21"/>
      <c r="C141" s="29"/>
      <c r="D141" s="21"/>
      <c r="E141" s="172" t="str">
        <f>A122</f>
        <v>Poste 3.2.8. Collecte, destruction et transport de documents confidentiels</v>
      </c>
      <c r="F141" s="444">
        <f>G129</f>
        <v>0</v>
      </c>
      <c r="G141" s="4"/>
    </row>
    <row r="142" spans="1:11" s="30" customFormat="1" ht="25.5" customHeight="1" thickTop="1" thickBot="1">
      <c r="A142" s="21"/>
      <c r="B142" s="21"/>
      <c r="C142" s="29"/>
      <c r="D142" s="21"/>
      <c r="E142" s="168" t="s">
        <v>111</v>
      </c>
      <c r="F142" s="237">
        <f>ROUND(SUM(F134:F141),2)</f>
        <v>0</v>
      </c>
      <c r="G142" s="4"/>
      <c r="I142" s="4"/>
    </row>
    <row r="143" spans="1:11" s="30" customFormat="1" ht="13.5" thickTop="1">
      <c r="A143" s="21"/>
      <c r="B143" s="21"/>
      <c r="C143" s="29"/>
      <c r="D143" s="21"/>
      <c r="E143" s="82"/>
      <c r="F143" s="60"/>
      <c r="G143" s="60"/>
      <c r="H143" s="4"/>
      <c r="J143" s="4"/>
    </row>
    <row r="144" spans="1:11" s="30" customFormat="1">
      <c r="A144" s="21"/>
      <c r="B144" s="21"/>
      <c r="C144" s="29"/>
      <c r="D144" s="21"/>
      <c r="E144" s="82"/>
      <c r="F144" s="60"/>
      <c r="G144" s="60"/>
      <c r="H144" s="4"/>
      <c r="J144" s="4"/>
    </row>
    <row r="145" spans="1:12">
      <c r="F145" s="81"/>
      <c r="G145" s="81"/>
      <c r="H145" s="4"/>
    </row>
    <row r="146" spans="1:12" ht="15.75">
      <c r="A146" s="536" t="s">
        <v>131</v>
      </c>
      <c r="B146" s="536"/>
      <c r="C146" s="71"/>
      <c r="D146" s="71"/>
      <c r="E146" s="71"/>
      <c r="F146" s="71"/>
      <c r="G146" s="71"/>
      <c r="H146" s="71"/>
      <c r="I146" s="71"/>
      <c r="J146" s="71"/>
      <c r="K146" s="71"/>
    </row>
    <row r="147" spans="1:12" s="107" customFormat="1" ht="18.75" customHeight="1">
      <c r="A147" s="535" t="s">
        <v>309</v>
      </c>
      <c r="B147" s="535"/>
      <c r="C147" s="535"/>
      <c r="D147" s="535"/>
      <c r="E147" s="535"/>
      <c r="F147" s="567"/>
      <c r="G147" s="567"/>
      <c r="H147" s="567"/>
      <c r="I147" s="567"/>
      <c r="J147" s="71"/>
      <c r="K147" s="71"/>
    </row>
    <row r="148" spans="1:12" s="107" customFormat="1" ht="15.75">
      <c r="A148" s="544"/>
      <c r="B148" s="544"/>
      <c r="C148" s="544"/>
      <c r="D148" s="544"/>
      <c r="E148" s="194"/>
      <c r="F148" s="194"/>
      <c r="G148" s="193"/>
      <c r="H148" s="193"/>
      <c r="I148" s="193"/>
      <c r="J148" s="71"/>
      <c r="K148" s="71"/>
    </row>
    <row r="149" spans="1:12" ht="15.75">
      <c r="A149" s="199" t="s">
        <v>172</v>
      </c>
      <c r="C149" s="195"/>
      <c r="D149" s="196"/>
      <c r="E149" s="197"/>
      <c r="F149" s="197"/>
      <c r="G149" s="196"/>
      <c r="H149" s="196"/>
      <c r="I149" s="196"/>
      <c r="L149" s="1"/>
    </row>
    <row r="150" spans="1:12" ht="15">
      <c r="A150" s="198">
        <v>1</v>
      </c>
      <c r="B150" s="531" t="s">
        <v>173</v>
      </c>
      <c r="C150" s="531"/>
      <c r="D150" s="531"/>
      <c r="E150" s="531"/>
      <c r="F150" s="531"/>
      <c r="G150" s="531"/>
      <c r="H150" s="531"/>
      <c r="I150" s="531"/>
      <c r="L150" s="1"/>
    </row>
    <row r="151" spans="1:12" ht="15">
      <c r="A151" s="198">
        <v>2</v>
      </c>
      <c r="B151" s="531" t="s">
        <v>285</v>
      </c>
      <c r="C151" s="531"/>
      <c r="D151" s="531"/>
      <c r="E151" s="531"/>
      <c r="F151" s="531"/>
      <c r="G151" s="531"/>
      <c r="H151" s="531"/>
      <c r="I151" s="531"/>
      <c r="L151" s="1"/>
    </row>
    <row r="152" spans="1:12" ht="15">
      <c r="A152" s="198"/>
      <c r="B152" s="531"/>
      <c r="C152" s="531"/>
      <c r="D152" s="531"/>
      <c r="E152" s="531"/>
      <c r="F152" s="531"/>
      <c r="G152" s="531"/>
      <c r="H152" s="531"/>
      <c r="I152" s="531"/>
      <c r="L152" s="1"/>
    </row>
    <row r="153" spans="1:12" ht="15">
      <c r="A153" s="198"/>
    </row>
    <row r="154" spans="1:12" ht="15.75" thickBot="1">
      <c r="A154" s="198"/>
      <c r="B154" s="338"/>
      <c r="C154" s="338"/>
      <c r="D154" s="338"/>
      <c r="E154" s="338"/>
      <c r="F154" s="338"/>
      <c r="G154" s="338"/>
      <c r="H154" s="338"/>
      <c r="I154" s="338"/>
    </row>
    <row r="155" spans="1:12">
      <c r="A155" s="470" t="s">
        <v>171</v>
      </c>
      <c r="B155" s="471"/>
      <c r="C155" s="471"/>
      <c r="D155" s="471"/>
      <c r="E155" s="471"/>
      <c r="F155" s="472"/>
    </row>
    <row r="156" spans="1:12">
      <c r="A156" s="473"/>
      <c r="B156" s="474"/>
      <c r="C156" s="474"/>
      <c r="D156" s="474"/>
      <c r="E156" s="474"/>
      <c r="F156" s="475"/>
    </row>
    <row r="157" spans="1:12">
      <c r="A157" s="473"/>
      <c r="B157" s="474"/>
      <c r="C157" s="474"/>
      <c r="D157" s="474"/>
      <c r="E157" s="474"/>
      <c r="F157" s="475"/>
    </row>
    <row r="158" spans="1:12">
      <c r="A158" s="473"/>
      <c r="B158" s="474"/>
      <c r="C158" s="474"/>
      <c r="D158" s="474"/>
      <c r="E158" s="474"/>
      <c r="F158" s="475"/>
    </row>
    <row r="159" spans="1:12" ht="13.5" thickBot="1">
      <c r="A159" s="476"/>
      <c r="B159" s="477"/>
      <c r="C159" s="477"/>
      <c r="D159" s="477"/>
      <c r="E159" s="477"/>
      <c r="F159" s="478"/>
    </row>
  </sheetData>
  <sheetProtection password="DD4F" sheet="1" objects="1" scenarios="1"/>
  <mergeCells count="100">
    <mergeCell ref="A122:H122"/>
    <mergeCell ref="A126:D126"/>
    <mergeCell ref="A73:D73"/>
    <mergeCell ref="A92:D92"/>
    <mergeCell ref="A74:D74"/>
    <mergeCell ref="A75:D75"/>
    <mergeCell ref="A86:D86"/>
    <mergeCell ref="A110:D110"/>
    <mergeCell ref="A101:D101"/>
    <mergeCell ref="A102:D102"/>
    <mergeCell ref="A107:D107"/>
    <mergeCell ref="A106:D106"/>
    <mergeCell ref="A18:E18"/>
    <mergeCell ref="A72:D72"/>
    <mergeCell ref="A70:D70"/>
    <mergeCell ref="A87:D87"/>
    <mergeCell ref="A91:D91"/>
    <mergeCell ref="A62:D62"/>
    <mergeCell ref="A71:D71"/>
    <mergeCell ref="A63:D63"/>
    <mergeCell ref="A19:E19"/>
    <mergeCell ref="A21:E21"/>
    <mergeCell ref="A20:E20"/>
    <mergeCell ref="E55:F55"/>
    <mergeCell ref="A55:D55"/>
    <mergeCell ref="A47:D47"/>
    <mergeCell ref="E54:F54"/>
    <mergeCell ref="A24:E24"/>
    <mergeCell ref="A25:E25"/>
    <mergeCell ref="A27:E27"/>
    <mergeCell ref="A28:E28"/>
    <mergeCell ref="A100:D100"/>
    <mergeCell ref="A82:H82"/>
    <mergeCell ref="A90:D90"/>
    <mergeCell ref="A44:H44"/>
    <mergeCell ref="A98:D98"/>
    <mergeCell ref="A50:D50"/>
    <mergeCell ref="A95:H95"/>
    <mergeCell ref="A99:D99"/>
    <mergeCell ref="A51:D51"/>
    <mergeCell ref="A54:D54"/>
    <mergeCell ref="A67:H67"/>
    <mergeCell ref="A61:D61"/>
    <mergeCell ref="A64:D64"/>
    <mergeCell ref="A127:D127"/>
    <mergeCell ref="A128:D128"/>
    <mergeCell ref="A124:D124"/>
    <mergeCell ref="A125:D125"/>
    <mergeCell ref="A1:H1"/>
    <mergeCell ref="A2:H2"/>
    <mergeCell ref="A3:H3"/>
    <mergeCell ref="A7:H7"/>
    <mergeCell ref="A10:E10"/>
    <mergeCell ref="A5:H5"/>
    <mergeCell ref="A35:E35"/>
    <mergeCell ref="A37:E37"/>
    <mergeCell ref="A34:E34"/>
    <mergeCell ref="A48:D48"/>
    <mergeCell ref="A12:E12"/>
    <mergeCell ref="A11:E11"/>
    <mergeCell ref="A155:F159"/>
    <mergeCell ref="A115:H115"/>
    <mergeCell ref="A117:D117"/>
    <mergeCell ref="A77:D77"/>
    <mergeCell ref="A88:D88"/>
    <mergeCell ref="A89:D89"/>
    <mergeCell ref="A85:D85"/>
    <mergeCell ref="B152:I152"/>
    <mergeCell ref="B150:I150"/>
    <mergeCell ref="B151:I151"/>
    <mergeCell ref="A147:I147"/>
    <mergeCell ref="A111:D111"/>
    <mergeCell ref="A119:D119"/>
    <mergeCell ref="B131:G131"/>
    <mergeCell ref="A146:B146"/>
    <mergeCell ref="A118:D118"/>
    <mergeCell ref="A38:E38"/>
    <mergeCell ref="A39:E39"/>
    <mergeCell ref="A40:E40"/>
    <mergeCell ref="A26:H26"/>
    <mergeCell ref="A29:E29"/>
    <mergeCell ref="A30:E30"/>
    <mergeCell ref="A32:E32"/>
    <mergeCell ref="A33:E33"/>
    <mergeCell ref="B14:E14"/>
    <mergeCell ref="A148:D148"/>
    <mergeCell ref="A16:E16"/>
    <mergeCell ref="A17:E17"/>
    <mergeCell ref="A105:D105"/>
    <mergeCell ref="A103:D103"/>
    <mergeCell ref="A78:D78"/>
    <mergeCell ref="A79:D79"/>
    <mergeCell ref="A109:D109"/>
    <mergeCell ref="A104:E104"/>
    <mergeCell ref="A108:E108"/>
    <mergeCell ref="A76:D76"/>
    <mergeCell ref="A58:H58"/>
    <mergeCell ref="A49:D49"/>
    <mergeCell ref="A31:H31"/>
    <mergeCell ref="A36:H36"/>
  </mergeCells>
  <phoneticPr fontId="0" type="noConversion"/>
  <printOptions horizontalCentered="1" verticalCentered="1"/>
  <pageMargins left="0.25" right="0.25" top="0.75" bottom="0.75" header="0.3" footer="0.3"/>
  <pageSetup paperSize="8" scale="36" orientation="portrait" r:id="rId1"/>
  <headerFooter alignWithMargins="0">
    <oddFooter>&amp;C&amp;A&amp;R&amp;P/&amp;N</oddFooter>
  </headerFooter>
  <rowBreaks count="4" manualBreakCount="4">
    <brk id="43" max="16383" man="1"/>
    <brk id="66" max="16383" man="1"/>
    <brk id="94" max="16383" man="1"/>
    <brk id="11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41"/>
  <sheetViews>
    <sheetView showZeros="0" topLeftCell="A10" zoomScaleNormal="100" workbookViewId="0">
      <selection activeCell="A37" sqref="A37:F41"/>
    </sheetView>
  </sheetViews>
  <sheetFormatPr defaultRowHeight="12.75"/>
  <cols>
    <col min="1" max="1" width="19.85546875" style="2" customWidth="1"/>
    <col min="2" max="2" width="15.42578125" style="2" customWidth="1"/>
    <col min="3" max="3" width="13.85546875" style="2" customWidth="1"/>
    <col min="4" max="4" width="12.85546875" style="2" customWidth="1"/>
    <col min="5" max="5" width="14.42578125" style="2" customWidth="1"/>
    <col min="6" max="6" width="14.5703125" style="4" customWidth="1"/>
    <col min="7" max="7" width="15.5703125" style="4" customWidth="1"/>
    <col min="8" max="9" width="12.85546875" style="4" customWidth="1"/>
    <col min="10" max="10" width="14.85546875" style="4" customWidth="1"/>
    <col min="11" max="12" width="12.85546875" style="4" customWidth="1"/>
    <col min="13" max="16384" width="9.140625" style="4"/>
  </cols>
  <sheetData>
    <row r="1" spans="1:13">
      <c r="A1" s="499" t="s">
        <v>268</v>
      </c>
      <c r="B1" s="500"/>
      <c r="C1" s="500"/>
      <c r="D1" s="500"/>
      <c r="E1" s="500"/>
      <c r="F1" s="500"/>
      <c r="G1" s="500"/>
      <c r="H1" s="500"/>
      <c r="I1" s="662"/>
    </row>
    <row r="2" spans="1:13">
      <c r="A2" s="502" t="s">
        <v>269</v>
      </c>
      <c r="B2" s="503"/>
      <c r="C2" s="503"/>
      <c r="D2" s="503"/>
      <c r="E2" s="503"/>
      <c r="F2" s="503"/>
      <c r="G2" s="503"/>
      <c r="H2" s="503"/>
      <c r="I2" s="663"/>
    </row>
    <row r="3" spans="1:13" ht="13.5" thickBot="1">
      <c r="A3" s="505" t="s">
        <v>317</v>
      </c>
      <c r="B3" s="506"/>
      <c r="C3" s="506"/>
      <c r="D3" s="506"/>
      <c r="E3" s="506"/>
      <c r="F3" s="506"/>
      <c r="G3" s="506"/>
      <c r="H3" s="506"/>
      <c r="I3" s="664"/>
    </row>
    <row r="4" spans="1:13" ht="13.5" thickBot="1"/>
    <row r="5" spans="1:13" ht="21.75" customHeight="1" thickBot="1">
      <c r="A5" s="508" t="s">
        <v>132</v>
      </c>
      <c r="B5" s="665"/>
      <c r="C5" s="665"/>
      <c r="D5" s="665"/>
      <c r="E5" s="665"/>
      <c r="F5" s="665"/>
      <c r="G5" s="665"/>
      <c r="H5" s="665"/>
      <c r="I5" s="666"/>
      <c r="J5" s="69"/>
      <c r="K5" s="69"/>
      <c r="L5" s="69"/>
      <c r="M5" s="32"/>
    </row>
    <row r="6" spans="1:13" ht="18" customHeight="1">
      <c r="A6" s="36"/>
      <c r="B6" s="14"/>
      <c r="C6" s="14"/>
      <c r="D6" s="14"/>
      <c r="E6" s="14"/>
    </row>
    <row r="7" spans="1:13" ht="16.5" customHeight="1" thickBot="1">
      <c r="A7" s="45"/>
      <c r="B7" s="70"/>
      <c r="C7" s="26"/>
      <c r="D7" s="26"/>
      <c r="F7" s="26"/>
      <c r="G7" s="26"/>
      <c r="H7" s="26"/>
      <c r="I7" s="26"/>
      <c r="J7" s="26"/>
      <c r="K7" s="26"/>
      <c r="L7" s="26"/>
    </row>
    <row r="8" spans="1:13" ht="16.5" customHeight="1" thickBot="1">
      <c r="A8" s="675" t="s">
        <v>305</v>
      </c>
      <c r="B8" s="562"/>
      <c r="C8" s="562"/>
      <c r="D8" s="562"/>
      <c r="E8" s="562"/>
      <c r="F8" s="562"/>
      <c r="G8" s="562"/>
      <c r="H8" s="709"/>
      <c r="I8" s="26"/>
      <c r="J8" s="26"/>
      <c r="K8" s="26"/>
      <c r="L8" s="26"/>
    </row>
    <row r="9" spans="1:13" ht="39" thickBot="1">
      <c r="A9" s="361"/>
      <c r="B9" s="362" t="s">
        <v>157</v>
      </c>
      <c r="C9" s="362" t="s">
        <v>159</v>
      </c>
      <c r="D9" s="362" t="s">
        <v>239</v>
      </c>
      <c r="E9" s="362" t="s">
        <v>163</v>
      </c>
      <c r="F9" s="362" t="s">
        <v>164</v>
      </c>
      <c r="G9" s="362" t="s">
        <v>166</v>
      </c>
      <c r="H9" s="140" t="s">
        <v>258</v>
      </c>
      <c r="I9" s="26"/>
      <c r="J9" s="26"/>
      <c r="K9" s="26"/>
      <c r="L9" s="26"/>
    </row>
    <row r="10" spans="1:13" ht="16.5" customHeight="1">
      <c r="A10" s="46" t="s">
        <v>26</v>
      </c>
      <c r="B10" s="46" t="s">
        <v>25</v>
      </c>
      <c r="C10" s="47" t="s">
        <v>25</v>
      </c>
      <c r="D10" s="47" t="s">
        <v>25</v>
      </c>
      <c r="E10" s="47" t="s">
        <v>25</v>
      </c>
      <c r="F10" s="47" t="s">
        <v>25</v>
      </c>
      <c r="G10" s="327" t="s">
        <v>25</v>
      </c>
      <c r="H10" s="328" t="s">
        <v>25</v>
      </c>
      <c r="I10" s="26"/>
      <c r="J10" s="26"/>
      <c r="K10" s="26"/>
      <c r="L10" s="26"/>
    </row>
    <row r="11" spans="1:13" ht="16.5" customHeight="1">
      <c r="A11" s="33" t="s">
        <v>47</v>
      </c>
      <c r="B11" s="238">
        <f>+' JDE'!E51</f>
        <v>0</v>
      </c>
      <c r="C11" s="240">
        <f>+' JDE'!H63</f>
        <v>0</v>
      </c>
      <c r="D11" s="240">
        <f>+' JDE'!G89</f>
        <v>0</v>
      </c>
      <c r="E11" s="240">
        <f>+' JDE'!I110</f>
        <v>0</v>
      </c>
      <c r="F11" s="240">
        <f>+' JDE'!F120</f>
        <v>0</v>
      </c>
      <c r="G11" s="242">
        <f>+' JDE'!G134</f>
        <v>0</v>
      </c>
      <c r="H11" s="244">
        <f t="shared" ref="H11:H16" si="0">ROUND(SUM(B11:G11),2)</f>
        <v>0</v>
      </c>
      <c r="I11" s="26"/>
      <c r="J11" s="26"/>
      <c r="K11" s="26"/>
      <c r="L11" s="26"/>
    </row>
    <row r="12" spans="1:13" ht="16.5" customHeight="1">
      <c r="A12" s="33" t="s">
        <v>48</v>
      </c>
      <c r="B12" s="238">
        <f>+BVS!E43</f>
        <v>0</v>
      </c>
      <c r="C12" s="240">
        <f>+BVS!H54</f>
        <v>0</v>
      </c>
      <c r="D12" s="240">
        <f>+BVS!G74</f>
        <v>0</v>
      </c>
      <c r="E12" s="240">
        <f>+BVS!I85</f>
        <v>0</v>
      </c>
      <c r="F12" s="240">
        <f>+BVS!F97</f>
        <v>0</v>
      </c>
      <c r="G12" s="242">
        <f>+BVS!G110</f>
        <v>0</v>
      </c>
      <c r="H12" s="244">
        <f t="shared" si="0"/>
        <v>0</v>
      </c>
      <c r="I12" s="26"/>
      <c r="J12" s="26"/>
      <c r="K12" s="26"/>
      <c r="L12" s="26"/>
    </row>
    <row r="13" spans="1:13" ht="16.5" customHeight="1">
      <c r="A13" s="33" t="s">
        <v>49</v>
      </c>
      <c r="B13" s="238">
        <f>+'B68'!E32</f>
        <v>0</v>
      </c>
      <c r="C13" s="103" t="s">
        <v>256</v>
      </c>
      <c r="D13" s="240">
        <f>+'B68'!G56</f>
        <v>0</v>
      </c>
      <c r="E13" s="240">
        <f>+'B68'!I66</f>
        <v>0</v>
      </c>
      <c r="F13" s="240">
        <f>+'B68'!F76</f>
        <v>0</v>
      </c>
      <c r="G13" s="242">
        <f>+'B68'!G90</f>
        <v>0</v>
      </c>
      <c r="H13" s="244">
        <f t="shared" si="0"/>
        <v>0</v>
      </c>
      <c r="I13" s="26"/>
      <c r="J13" s="26"/>
      <c r="K13" s="26"/>
      <c r="L13" s="26"/>
    </row>
    <row r="14" spans="1:13" ht="16.5" customHeight="1">
      <c r="A14" s="33" t="s">
        <v>50</v>
      </c>
      <c r="B14" s="238">
        <f>+TRE!E30</f>
        <v>0</v>
      </c>
      <c r="C14" s="103" t="s">
        <v>256</v>
      </c>
      <c r="D14" s="240">
        <f>+TRE!G57</f>
        <v>0</v>
      </c>
      <c r="E14" s="240">
        <f>+TRE!I70</f>
        <v>0</v>
      </c>
      <c r="F14" s="240">
        <f>+TRE!F80</f>
        <v>0</v>
      </c>
      <c r="G14" s="216" t="s">
        <v>256</v>
      </c>
      <c r="H14" s="244">
        <f t="shared" si="0"/>
        <v>0</v>
      </c>
      <c r="I14" s="26"/>
      <c r="J14" s="26"/>
      <c r="K14" s="26"/>
      <c r="L14" s="26"/>
    </row>
    <row r="15" spans="1:13" ht="16.5" customHeight="1">
      <c r="A15" s="33" t="s">
        <v>51</v>
      </c>
      <c r="B15" s="238">
        <f>+REM!E27</f>
        <v>0</v>
      </c>
      <c r="C15" s="103" t="s">
        <v>256</v>
      </c>
      <c r="D15" s="240">
        <f>+REM!G43</f>
        <v>0</v>
      </c>
      <c r="E15" s="240">
        <f>+REM!I55</f>
        <v>0</v>
      </c>
      <c r="F15" s="240">
        <f>+REM!F65</f>
        <v>0</v>
      </c>
      <c r="G15" s="216" t="s">
        <v>256</v>
      </c>
      <c r="H15" s="244">
        <f t="shared" si="0"/>
        <v>0</v>
      </c>
      <c r="I15" s="26"/>
      <c r="J15" s="26"/>
      <c r="K15" s="26"/>
      <c r="L15" s="26"/>
    </row>
    <row r="16" spans="1:13" ht="16.5" customHeight="1" thickBot="1">
      <c r="A16" s="34" t="s">
        <v>133</v>
      </c>
      <c r="B16" s="239">
        <f>VMA!E32</f>
        <v>0</v>
      </c>
      <c r="C16" s="201" t="s">
        <v>256</v>
      </c>
      <c r="D16" s="241">
        <f>VMA!G50</f>
        <v>0</v>
      </c>
      <c r="E16" s="241">
        <f>VMA!I58</f>
        <v>0</v>
      </c>
      <c r="F16" s="241">
        <f>VMA!F67</f>
        <v>0</v>
      </c>
      <c r="G16" s="243">
        <f>VMA!G78</f>
        <v>0</v>
      </c>
      <c r="H16" s="244">
        <f t="shared" si="0"/>
        <v>0</v>
      </c>
      <c r="I16" s="26"/>
      <c r="J16" s="26"/>
      <c r="K16" s="26"/>
      <c r="L16" s="26"/>
    </row>
    <row r="17" spans="1:12" ht="22.5" customHeight="1" thickBot="1">
      <c r="A17" s="4"/>
      <c r="B17" s="86"/>
      <c r="C17" s="86"/>
      <c r="D17" s="86"/>
      <c r="E17" s="86"/>
      <c r="F17" s="86"/>
      <c r="G17" s="329" t="s">
        <v>259</v>
      </c>
      <c r="H17" s="247">
        <f>ROUND(SUM(H11:H16),2)</f>
        <v>0</v>
      </c>
      <c r="I17" s="25"/>
      <c r="J17" s="26"/>
      <c r="K17" s="26"/>
      <c r="L17" s="26"/>
    </row>
    <row r="18" spans="1:12" ht="16.5" customHeight="1">
      <c r="A18" s="26"/>
      <c r="B18" s="70"/>
      <c r="C18" s="26"/>
      <c r="D18" s="26"/>
      <c r="F18" s="26"/>
      <c r="G18" s="26"/>
      <c r="H18" s="26"/>
      <c r="I18" s="26"/>
      <c r="J18" s="26"/>
      <c r="K18" s="26"/>
      <c r="L18" s="26"/>
    </row>
    <row r="19" spans="1:12" ht="12.6" customHeight="1" thickBot="1">
      <c r="A19" s="25"/>
      <c r="B19" s="26"/>
      <c r="C19" s="27"/>
      <c r="D19" s="27"/>
      <c r="E19" s="27"/>
      <c r="F19" s="27"/>
      <c r="G19" s="27"/>
      <c r="H19" s="27"/>
      <c r="I19" s="27"/>
      <c r="J19" s="26"/>
      <c r="K19" s="28"/>
    </row>
    <row r="20" spans="1:12" ht="21.75" customHeight="1" thickBot="1">
      <c r="A20" s="696" t="s">
        <v>197</v>
      </c>
      <c r="B20" s="697"/>
      <c r="C20" s="697"/>
      <c r="D20" s="697"/>
      <c r="E20" s="697"/>
      <c r="F20" s="697"/>
      <c r="G20" s="697"/>
      <c r="H20" s="697"/>
      <c r="I20" s="698"/>
      <c r="J20" s="26"/>
      <c r="K20" s="28"/>
    </row>
    <row r="21" spans="1:12" s="11" customFormat="1" ht="96.75" customHeight="1" thickBot="1">
      <c r="A21" s="361" t="str">
        <f>Communs!E134</f>
        <v>Poste 3.2.1. Permanences et heures en régie additionelles</v>
      </c>
      <c r="B21" s="362" t="str">
        <f>Communs!E135</f>
        <v>Poste 3.2.2. Fournitures sanitaires</v>
      </c>
      <c r="C21" s="362" t="str">
        <f>Communs!E136</f>
        <v>Poste 3.2.3. Containers hygiéniques et médicaux</v>
      </c>
      <c r="D21" s="362" t="str">
        <f>Communs!E137</f>
        <v>Poste 3.2.4. Enlèvement de déchets supplémentaires</v>
      </c>
      <c r="E21" s="362" t="str">
        <f>Communs!E138</f>
        <v>Poste 3.2.5. Prestations ponctuelles lutte antiparasitaire</v>
      </c>
      <c r="F21" s="362" t="str">
        <f>Communs!E139</f>
        <v>Poste 3.2.6. Travaux spécifiques</v>
      </c>
      <c r="G21" s="146" t="str">
        <f>Communs!E140</f>
        <v>Poste 3.2.7 Location de moyens de levage/d'accès et/ou de nacelles automotrices</v>
      </c>
      <c r="H21" s="332" t="str">
        <f>Communs!A122</f>
        <v>Poste 3.2.8. Collecte, destruction et transport de documents confidentiels</v>
      </c>
      <c r="I21" s="140" t="s">
        <v>260</v>
      </c>
      <c r="J21" s="26"/>
    </row>
    <row r="22" spans="1:12" s="11" customFormat="1" ht="24" customHeight="1">
      <c r="A22" s="46" t="s">
        <v>25</v>
      </c>
      <c r="B22" s="47" t="s">
        <v>25</v>
      </c>
      <c r="C22" s="47" t="s">
        <v>25</v>
      </c>
      <c r="D22" s="47" t="s">
        <v>25</v>
      </c>
      <c r="E22" s="47" t="s">
        <v>25</v>
      </c>
      <c r="F22" s="47" t="s">
        <v>25</v>
      </c>
      <c r="G22" s="330" t="s">
        <v>25</v>
      </c>
      <c r="H22" s="330" t="s">
        <v>25</v>
      </c>
      <c r="I22" s="331" t="s">
        <v>25</v>
      </c>
      <c r="J22" s="26"/>
    </row>
    <row r="23" spans="1:12" ht="21.75" customHeight="1" thickBot="1">
      <c r="A23" s="245">
        <f>+Communs!F134</f>
        <v>0</v>
      </c>
      <c r="B23" s="246">
        <f>+Communs!F135</f>
        <v>0</v>
      </c>
      <c r="C23" s="246">
        <f>+Communs!F136</f>
        <v>0</v>
      </c>
      <c r="D23" s="246">
        <f>+Communs!F137</f>
        <v>0</v>
      </c>
      <c r="E23" s="246">
        <f>+Communs!F138</f>
        <v>0</v>
      </c>
      <c r="F23" s="246">
        <f>+Communs!F139</f>
        <v>0</v>
      </c>
      <c r="G23" s="246">
        <f>+Communs!F140</f>
        <v>0</v>
      </c>
      <c r="H23" s="246">
        <f>+Communs!F141</f>
        <v>0</v>
      </c>
      <c r="I23" s="326">
        <f>ROUND(SUM(A23:H23),2)</f>
        <v>0</v>
      </c>
      <c r="J23" s="26"/>
      <c r="K23" s="28"/>
    </row>
    <row r="24" spans="1:12" ht="12" customHeight="1">
      <c r="A24" s="4"/>
      <c r="B24" s="26"/>
      <c r="C24" s="27"/>
      <c r="D24" s="27"/>
      <c r="E24" s="27"/>
      <c r="F24" s="27"/>
      <c r="G24" s="27"/>
      <c r="H24" s="27"/>
      <c r="I24" s="27"/>
      <c r="J24" s="26"/>
      <c r="K24" s="28"/>
    </row>
    <row r="25" spans="1:12" ht="18.75" customHeight="1" thickBot="1">
      <c r="A25" s="4"/>
      <c r="B25" s="4"/>
      <c r="C25" s="27"/>
      <c r="D25" s="27"/>
      <c r="E25" s="27"/>
      <c r="F25" s="27"/>
      <c r="G25" s="27"/>
      <c r="H25" s="27"/>
      <c r="I25" s="27"/>
      <c r="J25" s="26"/>
      <c r="K25" s="28"/>
    </row>
    <row r="26" spans="1:12" s="62" customFormat="1" ht="27.75" customHeight="1" thickTop="1" thickBot="1">
      <c r="A26" s="58"/>
      <c r="B26" s="712" t="s">
        <v>109</v>
      </c>
      <c r="C26" s="713"/>
      <c r="D26" s="713"/>
      <c r="E26" s="711">
        <f>ROUND(I23+H17,2)</f>
        <v>0</v>
      </c>
      <c r="F26" s="711"/>
      <c r="G26" s="59"/>
      <c r="H26" s="59"/>
      <c r="I26" s="59"/>
      <c r="J26" s="60"/>
      <c r="K26" s="61"/>
    </row>
    <row r="27" spans="1:12" ht="12" customHeight="1" thickTop="1">
      <c r="A27" s="25"/>
      <c r="B27" s="26"/>
      <c r="C27" s="27"/>
      <c r="D27" s="27"/>
      <c r="E27" s="27"/>
      <c r="F27" s="27"/>
      <c r="G27" s="27"/>
      <c r="H27" s="27"/>
      <c r="I27" s="27"/>
      <c r="J27" s="26"/>
      <c r="K27" s="28"/>
    </row>
    <row r="28" spans="1:12" ht="18.75" customHeight="1">
      <c r="A28" s="536" t="s">
        <v>131</v>
      </c>
      <c r="B28" s="536"/>
      <c r="C28" s="71"/>
      <c r="D28" s="71"/>
      <c r="E28" s="71"/>
      <c r="F28" s="71"/>
      <c r="G28" s="71"/>
      <c r="H28" s="71"/>
      <c r="I28" s="71"/>
      <c r="J28" s="71"/>
      <c r="K28" s="71"/>
    </row>
    <row r="29" spans="1:12" s="68" customFormat="1" ht="18.75" customHeight="1">
      <c r="A29" s="535" t="s">
        <v>309</v>
      </c>
      <c r="B29" s="535"/>
      <c r="C29" s="535"/>
      <c r="D29" s="535"/>
      <c r="E29" s="535"/>
      <c r="F29" s="535"/>
      <c r="G29" s="535"/>
      <c r="H29" s="535"/>
      <c r="I29" s="535"/>
      <c r="J29" s="535"/>
      <c r="K29" s="71"/>
    </row>
    <row r="30" spans="1:12" s="68" customFormat="1" ht="18.75" customHeight="1">
      <c r="A30" s="535" t="s">
        <v>306</v>
      </c>
      <c r="B30" s="535"/>
      <c r="C30" s="535"/>
      <c r="D30" s="535"/>
      <c r="E30" s="535"/>
      <c r="F30" s="535"/>
      <c r="G30" s="535"/>
      <c r="H30" s="352"/>
      <c r="I30" s="352"/>
      <c r="J30" s="352"/>
      <c r="K30" s="71"/>
    </row>
    <row r="31" spans="1:12" s="68" customFormat="1" ht="19.5" customHeight="1">
      <c r="A31" s="199" t="s">
        <v>172</v>
      </c>
      <c r="B31" s="2"/>
      <c r="C31" s="195"/>
      <c r="D31" s="196"/>
      <c r="E31" s="197"/>
      <c r="F31" s="197"/>
      <c r="G31" s="196"/>
      <c r="H31" s="196"/>
      <c r="I31" s="196"/>
      <c r="J31" s="71"/>
      <c r="K31" s="71"/>
    </row>
    <row r="32" spans="1:12" s="68" customFormat="1" ht="18.75" customHeight="1">
      <c r="A32" s="200">
        <v>1</v>
      </c>
      <c r="B32" s="699" t="s">
        <v>173</v>
      </c>
      <c r="C32" s="699"/>
      <c r="D32" s="699"/>
      <c r="E32" s="699"/>
      <c r="F32" s="699"/>
      <c r="G32" s="699"/>
      <c r="H32" s="699"/>
      <c r="I32" s="699"/>
      <c r="J32" s="699"/>
      <c r="K32" s="71"/>
    </row>
    <row r="33" spans="1:11" s="68" customFormat="1" ht="18.75" customHeight="1">
      <c r="A33" s="200">
        <v>2</v>
      </c>
      <c r="B33" s="699" t="s">
        <v>174</v>
      </c>
      <c r="C33" s="699"/>
      <c r="D33" s="699"/>
      <c r="E33" s="699"/>
      <c r="F33" s="699"/>
      <c r="G33" s="699"/>
      <c r="H33" s="699"/>
      <c r="I33" s="699"/>
      <c r="J33" s="699"/>
      <c r="K33" s="71"/>
    </row>
    <row r="34" spans="1:11" s="68" customFormat="1" ht="18.75" customHeight="1">
      <c r="A34" s="200"/>
      <c r="B34" s="699"/>
      <c r="C34" s="699"/>
      <c r="D34" s="699"/>
      <c r="E34" s="699"/>
      <c r="F34" s="699"/>
      <c r="G34" s="699"/>
      <c r="H34" s="699"/>
      <c r="I34" s="699"/>
      <c r="J34" s="699"/>
      <c r="K34" s="71"/>
    </row>
    <row r="35" spans="1:11" ht="18.75" customHeight="1">
      <c r="A35" s="325"/>
      <c r="B35" s="37"/>
      <c r="C35" s="37"/>
      <c r="D35" s="37"/>
      <c r="E35" s="37"/>
      <c r="F35" s="272"/>
      <c r="G35" s="272"/>
      <c r="H35" s="272"/>
      <c r="I35" s="272"/>
      <c r="J35" s="272"/>
    </row>
    <row r="36" spans="1:11" ht="0.75" customHeight="1" thickBot="1">
      <c r="A36" s="325"/>
      <c r="B36" s="710"/>
      <c r="C36" s="710"/>
      <c r="D36" s="710"/>
      <c r="E36" s="710"/>
      <c r="F36" s="710"/>
      <c r="G36" s="710"/>
      <c r="H36" s="710"/>
      <c r="I36" s="710"/>
      <c r="J36" s="710"/>
    </row>
    <row r="37" spans="1:11" ht="12.75" customHeight="1">
      <c r="A37" s="700" t="s">
        <v>318</v>
      </c>
      <c r="B37" s="701"/>
      <c r="C37" s="701"/>
      <c r="D37" s="701"/>
      <c r="E37" s="701"/>
      <c r="F37" s="702"/>
    </row>
    <row r="38" spans="1:11" ht="12.75" customHeight="1">
      <c r="A38" s="703"/>
      <c r="B38" s="704"/>
      <c r="C38" s="704"/>
      <c r="D38" s="704"/>
      <c r="E38" s="704"/>
      <c r="F38" s="705"/>
    </row>
    <row r="39" spans="1:11" ht="12.75" customHeight="1">
      <c r="A39" s="703"/>
      <c r="B39" s="704"/>
      <c r="C39" s="704"/>
      <c r="D39" s="704"/>
      <c r="E39" s="704"/>
      <c r="F39" s="705"/>
    </row>
    <row r="40" spans="1:11" ht="12.75" customHeight="1">
      <c r="A40" s="703"/>
      <c r="B40" s="704"/>
      <c r="C40" s="704"/>
      <c r="D40" s="704"/>
      <c r="E40" s="704"/>
      <c r="F40" s="705"/>
    </row>
    <row r="41" spans="1:11" ht="128.25" customHeight="1" thickBot="1">
      <c r="A41" s="706"/>
      <c r="B41" s="707"/>
      <c r="C41" s="707"/>
      <c r="D41" s="707"/>
      <c r="E41" s="707"/>
      <c r="F41" s="708"/>
    </row>
  </sheetData>
  <sheetProtection password="DD4F" sheet="1" objects="1" scenarios="1"/>
  <mergeCells count="16">
    <mergeCell ref="A20:I20"/>
    <mergeCell ref="B32:J32"/>
    <mergeCell ref="A37:F41"/>
    <mergeCell ref="A1:I1"/>
    <mergeCell ref="A2:I2"/>
    <mergeCell ref="A3:I3"/>
    <mergeCell ref="A8:H8"/>
    <mergeCell ref="A5:I5"/>
    <mergeCell ref="A30:G30"/>
    <mergeCell ref="B36:J36"/>
    <mergeCell ref="B34:J34"/>
    <mergeCell ref="B33:J33"/>
    <mergeCell ref="E26:F26"/>
    <mergeCell ref="A28:B28"/>
    <mergeCell ref="B26:D26"/>
    <mergeCell ref="A29:J29"/>
  </mergeCells>
  <phoneticPr fontId="0" type="noConversion"/>
  <printOptions horizontalCentered="1" verticalCentered="1"/>
  <pageMargins left="0.55118110236220474" right="0.55118110236220474" top="0.43307086614173229" bottom="0.59055118110236227" header="0.31496062992125984" footer="0.35433070866141736"/>
  <pageSetup paperSize="8" scale="98" orientation="landscape" r:id="rId1"/>
  <headerFooter alignWithMargins="0">
    <oddFooter>&amp;C&amp;A&amp;RPage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0" sqref="A19:L30"/>
    </sheetView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19B917761C3646B7BEF630B39AC29C" ma:contentTypeVersion="4" ma:contentTypeDescription="Create a new document." ma:contentTypeScope="" ma:versionID="e669dda2b2bd75005b2d6e7d3d4245df">
  <xsd:schema xmlns:xsd="http://www.w3.org/2001/XMLSchema" xmlns:xs="http://www.w3.org/2001/XMLSchema" xmlns:p="http://schemas.microsoft.com/office/2006/metadata/properties" xmlns:ns1="http://schemas.microsoft.com/sharepoint/v3" xmlns:ns2="61ca3f1a-19f4-461d-a43b-0b5ad97b08be" xmlns:ns3="0839c6ea-a1dc-4bb6-8edd-505e41658e6a" targetNamespace="http://schemas.microsoft.com/office/2006/metadata/properties" ma:root="true" ma:fieldsID="14d2cee7f5b28bab1e376f7d8b9b8182" ns1:_="" ns2:_="" ns3:_="">
    <xsd:import namespace="http://schemas.microsoft.com/sharepoint/v3"/>
    <xsd:import namespace="61ca3f1a-19f4-461d-a43b-0b5ad97b08be"/>
    <xsd:import namespace="0839c6ea-a1dc-4bb6-8edd-505e41658e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a3f1a-19f4-461d-a43b-0b5ad97b08b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39c6ea-a1dc-4bb6-8edd-505e41658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61ca3f1a-19f4-461d-a43b-0b5ad97b08be">CORWEB-550006888-69</_dlc_DocId>
    <_dlc_DocIdUrl xmlns="61ca3f1a-19f4-461d-a43b-0b5ad97b08be">
      <Url>https://prod-portal.cor.europa.eu/en/about/tenders/_layouts/15/DocIdRedir.aspx?ID=CORWEB-550006888-69</Url>
      <Description>CORWEB-550006888-69</Description>
    </_dlc_DocIdUrl>
  </documentManagement>
</p:properties>
</file>

<file path=customXml/itemProps1.xml><?xml version="1.0" encoding="utf-8"?>
<ds:datastoreItem xmlns:ds="http://schemas.openxmlformats.org/officeDocument/2006/customXml" ds:itemID="{98760311-F0CD-4DFD-AF5D-3D3C2696B10F}"/>
</file>

<file path=customXml/itemProps2.xml><?xml version="1.0" encoding="utf-8"?>
<ds:datastoreItem xmlns:ds="http://schemas.openxmlformats.org/officeDocument/2006/customXml" ds:itemID="{50C9F862-4BAD-444A-8A1F-B4268D902538}"/>
</file>

<file path=customXml/itemProps3.xml><?xml version="1.0" encoding="utf-8"?>
<ds:datastoreItem xmlns:ds="http://schemas.openxmlformats.org/officeDocument/2006/customXml" ds:itemID="{F3712CBB-BFA1-41E4-BE5E-A2BF9C5B1B00}"/>
</file>

<file path=customXml/itemProps4.xml><?xml version="1.0" encoding="utf-8"?>
<ds:datastoreItem xmlns:ds="http://schemas.openxmlformats.org/officeDocument/2006/customXml" ds:itemID="{35378F61-648E-4996-8DDE-F4374DEDA0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 JDE</vt:lpstr>
      <vt:lpstr>BVS</vt:lpstr>
      <vt:lpstr>B68</vt:lpstr>
      <vt:lpstr>TRE</vt:lpstr>
      <vt:lpstr>REM</vt:lpstr>
      <vt:lpstr>VMA</vt:lpstr>
      <vt:lpstr>Communs</vt:lpstr>
      <vt:lpstr>RECAP GLOBAL</vt:lpstr>
      <vt:lpstr>Sheet1</vt:lpstr>
      <vt:lpstr>' JDE'!Print_Area</vt:lpstr>
      <vt:lpstr>'B68'!Print_Area</vt:lpstr>
      <vt:lpstr>BVS!Print_Area</vt:lpstr>
      <vt:lpstr>REM!Print_Area</vt:lpstr>
      <vt:lpstr>TRE!Print_Area</vt:lpstr>
      <vt:lpstr>VMA!Print_Area</vt:lpstr>
    </vt:vector>
  </TitlesOfParts>
  <Company>IPSO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VIIIB Bordereau financier</dc:title>
  <dc:creator>EE</dc:creator>
  <cp:lastModifiedBy>Dimitri Gontier</cp:lastModifiedBy>
  <cp:lastPrinted>2018-02-21T14:57:21Z</cp:lastPrinted>
  <dcterms:created xsi:type="dcterms:W3CDTF">2004-04-14T08:04:27Z</dcterms:created>
  <dcterms:modified xsi:type="dcterms:W3CDTF">2018-07-31T15:00:33Z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0x010100FC19B917761C3646B7BEF630B39AC29C</vt:lpwstr>
  </property>
  <property fmtid="{D5CDD505-2E9C-101B-9397-08002B2CF9AE}" pid="3" name="CorWebDocumentType">
    <vt:lpwstr/>
  </property>
  <property fmtid="{D5CDD505-2E9C-101B-9397-08002B2CF9AE}" pid="4" name="TaxCatchAll">
    <vt:lpwstr>43;#French|f29e5d68-1afd-450f-a017-d2dc1b540339;#49;#Call for tenders|dc02c917-44ba-4766-963b-f279fded1d1d</vt:lpwstr>
  </property>
  <property fmtid="{D5CDD505-2E9C-101B-9397-08002B2CF9AE}" pid="5" name="CorWebTheme">
    <vt:lpwstr/>
  </property>
  <property fmtid="{D5CDD505-2E9C-101B-9397-08002B2CF9AE}" pid="6" name="CorWebLanguage">
    <vt:lpwstr>43;#French|f29e5d68-1afd-450f-a017-d2dc1b540339</vt:lpwstr>
  </property>
  <property fmtid="{D5CDD505-2E9C-101B-9397-08002B2CF9AE}" pid="7" name="CorWebKeywords">
    <vt:lpwstr>49;#Call for tenders|dc02c917-44ba-4766-963b-f279fded1d1d</vt:lpwstr>
  </property>
  <property fmtid="{D5CDD505-2E9C-101B-9397-08002B2CF9AE}" pid="8" name="Order">
    <vt:r8>253800</vt:r8>
  </property>
  <property fmtid="{D5CDD505-2E9C-101B-9397-08002B2CF9AE}" pid="9" name="CorWebDocumentSetLabel">
    <vt:lpwstr/>
  </property>
  <property fmtid="{D5CDD505-2E9C-101B-9397-08002B2CF9AE}" pid="10" name="xd_Signature">
    <vt:bool>false</vt:bool>
  </property>
  <property fmtid="{D5CDD505-2E9C-101B-9397-08002B2CF9AE}" pid="11" name="DocumentSetDescription">
    <vt:lpwstr/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CorWebIncaFolderReference">
    <vt:lpwstr/>
  </property>
  <property fmtid="{D5CDD505-2E9C-101B-9397-08002B2CF9AE}" pid="16" name="TemplateUrl">
    <vt:lpwstr/>
  </property>
  <property fmtid="{D5CDD505-2E9C-101B-9397-08002B2CF9AE}" pid="17" name="_dlc_DocIdItemGuid">
    <vt:lpwstr>811fa6b0-e8f1-46ff-a841-c0acf362b8b6</vt:lpwstr>
  </property>
</Properties>
</file>